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Zársz.rendelet" sheetId="5" r:id="rId1"/>
    <sheet name="1. melléklet" sheetId="10" r:id="rId2"/>
    <sheet name="2. melléklet" sheetId="11" r:id="rId3"/>
    <sheet name="3. melléklet" sheetId="15" r:id="rId4"/>
    <sheet name="4.melléklet" sheetId="6" r:id="rId5"/>
    <sheet name="5.melléklet" sheetId="7" r:id="rId6"/>
    <sheet name="6.melléklet" sheetId="8" r:id="rId7"/>
    <sheet name="7.melléklet" sheetId="22" r:id="rId8"/>
  </sheets>
  <definedNames>
    <definedName name="_xlnm.Print_Area" localSheetId="1">'1. melléklet'!$A$1:$K$64</definedName>
    <definedName name="_xlnm.Print_Area" localSheetId="4">'4.melléklet'!$A$1:$J$30</definedName>
    <definedName name="_xlnm.Print_Area" localSheetId="7">'7.melléklet'!$A$1:$E$30</definedName>
    <definedName name="_xlnm.Print_Area" localSheetId="0">Zársz.rendelet!$A$1:$L$87</definedName>
  </definedNames>
  <calcPr calcId="125725"/>
</workbook>
</file>

<file path=xl/calcChain.xml><?xml version="1.0" encoding="utf-8"?>
<calcChain xmlns="http://schemas.openxmlformats.org/spreadsheetml/2006/main">
  <c r="I8" i="10"/>
  <c r="J8"/>
  <c r="K8"/>
  <c r="I15"/>
  <c r="J15"/>
  <c r="K15"/>
  <c r="I20"/>
  <c r="J20"/>
  <c r="K20"/>
  <c r="I28"/>
  <c r="J28"/>
  <c r="K28"/>
  <c r="J52"/>
  <c r="K52"/>
  <c r="I56"/>
  <c r="J56"/>
  <c r="K56"/>
  <c r="I64"/>
  <c r="J64"/>
  <c r="K64"/>
  <c r="I20" i="6" l="1"/>
  <c r="J20"/>
  <c r="H20"/>
  <c r="I10"/>
  <c r="J10"/>
  <c r="H10"/>
  <c r="I47" i="11"/>
  <c r="I48"/>
  <c r="J47"/>
  <c r="J39" i="15" s="1"/>
  <c r="I25"/>
  <c r="J12"/>
  <c r="K12"/>
  <c r="I12"/>
  <c r="I35" l="1"/>
  <c r="K35"/>
  <c r="J35"/>
  <c r="K47" i="11"/>
  <c r="K48"/>
  <c r="J48"/>
  <c r="K45"/>
  <c r="K25" i="15" s="1"/>
  <c r="J45" i="11"/>
  <c r="J25" i="15" s="1"/>
  <c r="J14" i="11"/>
  <c r="I14"/>
  <c r="K11" i="15"/>
  <c r="J11"/>
  <c r="J15"/>
  <c r="I11"/>
  <c r="K33"/>
  <c r="J33"/>
  <c r="I33"/>
  <c r="I36" s="1"/>
  <c r="K29"/>
  <c r="J29"/>
  <c r="I29"/>
  <c r="I28"/>
  <c r="K23"/>
  <c r="J23"/>
  <c r="I23"/>
  <c r="I15"/>
  <c r="K51" i="11"/>
  <c r="J51"/>
  <c r="K50"/>
  <c r="K27" i="15" s="1"/>
  <c r="K28" s="1"/>
  <c r="J50" i="11"/>
  <c r="J28" i="15" s="1"/>
  <c r="I50" i="11"/>
  <c r="K49"/>
  <c r="K41" i="15" s="1"/>
  <c r="J49" i="11"/>
  <c r="J41" i="15" s="1"/>
  <c r="I49" i="11"/>
  <c r="I41" i="15" s="1"/>
  <c r="K40"/>
  <c r="J40"/>
  <c r="I40"/>
  <c r="K39"/>
  <c r="I39"/>
  <c r="K44" i="11"/>
  <c r="J44"/>
  <c r="I44"/>
  <c r="K43"/>
  <c r="K22" i="15" s="1"/>
  <c r="J43" i="11"/>
  <c r="J22" i="15" s="1"/>
  <c r="I43" i="11"/>
  <c r="I22" i="15" s="1"/>
  <c r="K41" i="11"/>
  <c r="K24" i="15" s="1"/>
  <c r="J41" i="11"/>
  <c r="J24" i="15" s="1"/>
  <c r="I41" i="11"/>
  <c r="I24" i="15" s="1"/>
  <c r="K40" i="11"/>
  <c r="K21" i="15" s="1"/>
  <c r="J40" i="11"/>
  <c r="J21" i="15" s="1"/>
  <c r="I40" i="11"/>
  <c r="I21" i="15" s="1"/>
  <c r="K39" i="11"/>
  <c r="K20" i="15" s="1"/>
  <c r="J39" i="11"/>
  <c r="J20" i="15" s="1"/>
  <c r="I39" i="11"/>
  <c r="I20" i="15" s="1"/>
  <c r="K38" i="11"/>
  <c r="J38"/>
  <c r="I38"/>
  <c r="K20"/>
  <c r="J20"/>
  <c r="I20"/>
  <c r="K14"/>
  <c r="K8"/>
  <c r="J8"/>
  <c r="J34" s="1"/>
  <c r="I8"/>
  <c r="K15" i="15"/>
  <c r="K10"/>
  <c r="J10"/>
  <c r="I10"/>
  <c r="K8"/>
  <c r="J8"/>
  <c r="I8"/>
  <c r="I10" i="8"/>
  <c r="H10"/>
  <c r="J9"/>
  <c r="J8"/>
  <c r="H17" i="7"/>
  <c r="G14"/>
  <c r="F14"/>
  <c r="H13"/>
  <c r="H12"/>
  <c r="G11"/>
  <c r="G15" s="1"/>
  <c r="G16" s="1"/>
  <c r="G18" s="1"/>
  <c r="F11"/>
  <c r="F15" s="1"/>
  <c r="H10"/>
  <c r="H9"/>
  <c r="H14" l="1"/>
  <c r="J10" i="8"/>
  <c r="K34" i="11"/>
  <c r="J9" i="15"/>
  <c r="J14" s="1"/>
  <c r="J16" s="1"/>
  <c r="J42"/>
  <c r="K42"/>
  <c r="K53" i="11"/>
  <c r="I42" i="15"/>
  <c r="I53" i="11"/>
  <c r="I34"/>
  <c r="J53"/>
  <c r="K19" i="15"/>
  <c r="K26" s="1"/>
  <c r="K30" s="1"/>
  <c r="K45" s="1"/>
  <c r="J19"/>
  <c r="I19"/>
  <c r="I26" s="1"/>
  <c r="I30" s="1"/>
  <c r="I45" s="1"/>
  <c r="J36"/>
  <c r="K36"/>
  <c r="K9"/>
  <c r="K14" s="1"/>
  <c r="K16" s="1"/>
  <c r="I9"/>
  <c r="I14" s="1"/>
  <c r="I16" s="1"/>
  <c r="I44" s="1"/>
  <c r="H15" i="7"/>
  <c r="F16"/>
  <c r="H11"/>
  <c r="J26" i="15" l="1"/>
  <c r="J30" s="1"/>
  <c r="J45" s="1"/>
  <c r="K44"/>
  <c r="J44"/>
  <c r="F18" i="7"/>
  <c r="H18" s="1"/>
  <c r="H16"/>
</calcChain>
</file>

<file path=xl/sharedStrings.xml><?xml version="1.0" encoding="utf-8"?>
<sst xmlns="http://schemas.openxmlformats.org/spreadsheetml/2006/main" count="477" uniqueCount="354">
  <si>
    <t>Teljesítés</t>
  </si>
  <si>
    <t>NYŐGÉR KÖZSÉG ÖNKORMÁNYZATA KÉPVISELŐ-TESTÜLETÉNEK</t>
  </si>
  <si>
    <t>Adatok ezer forintban</t>
  </si>
  <si>
    <t>A</t>
  </si>
  <si>
    <t>B</t>
  </si>
  <si>
    <t>C</t>
  </si>
  <si>
    <t>D</t>
  </si>
  <si>
    <t>Önkormányzat</t>
  </si>
  <si>
    <t>KÖH</t>
  </si>
  <si>
    <t>Összevontan</t>
  </si>
  <si>
    <t>a)   Eredeti bevételi előirányzat</t>
  </si>
  <si>
    <t>b)   Módosított bevételi előirányzat</t>
  </si>
  <si>
    <t>c)   Bevételi teljesítés</t>
  </si>
  <si>
    <t>a)   Eredeti kiadási előirányzat</t>
  </si>
  <si>
    <t>b)   Módosított kiadási előirányzat</t>
  </si>
  <si>
    <t>c)   Kiadási teljesítés</t>
  </si>
  <si>
    <t>1.</t>
  </si>
  <si>
    <t>Eredeti</t>
  </si>
  <si>
    <t>Módosított</t>
  </si>
  <si>
    <t>Maradvány kimutatás</t>
  </si>
  <si>
    <t>Alaptevékenység költségvetési bevételei</t>
  </si>
  <si>
    <t>2.</t>
  </si>
  <si>
    <t>Alaptevékenység költségvetési kiadásai</t>
  </si>
  <si>
    <t>3.</t>
  </si>
  <si>
    <t>Alaptevékenység költségvetési egyenlege</t>
  </si>
  <si>
    <t>4.</t>
  </si>
  <si>
    <t>Alaptevékenység finanszírozási bevételei</t>
  </si>
  <si>
    <t>5.</t>
  </si>
  <si>
    <t>Alaptevékenység finanszírozási kiadásai</t>
  </si>
  <si>
    <t>6.</t>
  </si>
  <si>
    <t>Alaptevékenység finanszírozás egyenlege</t>
  </si>
  <si>
    <t>Alaptevékenység maradványa</t>
  </si>
  <si>
    <t>Összes maradvány</t>
  </si>
  <si>
    <t>Alaptevékenység kötelezettséggel terhelt maradványa</t>
  </si>
  <si>
    <t>7.</t>
  </si>
  <si>
    <t>Alaptevékenység szabad maradványa</t>
  </si>
  <si>
    <t>8.</t>
  </si>
  <si>
    <t>9.</t>
  </si>
  <si>
    <t>10.</t>
  </si>
  <si>
    <t>G/VI Mérleg szerinti eredmény</t>
  </si>
  <si>
    <t>polgármester</t>
  </si>
  <si>
    <t>jegyző</t>
  </si>
  <si>
    <t xml:space="preserve">I. </t>
  </si>
  <si>
    <t>Működési bevételek</t>
  </si>
  <si>
    <t>1.a</t>
  </si>
  <si>
    <t>1.aa</t>
  </si>
  <si>
    <t>1.ab</t>
  </si>
  <si>
    <t>Szolgáltatások, közvetített szolg ellenértéke KÖH</t>
  </si>
  <si>
    <t>1.ac</t>
  </si>
  <si>
    <t>1.ae</t>
  </si>
  <si>
    <t>1.ag</t>
  </si>
  <si>
    <t>Működési célú kamatbevételek államháztartáson kívül</t>
  </si>
  <si>
    <t>1.b</t>
  </si>
  <si>
    <t>1.ba</t>
  </si>
  <si>
    <t>1.bb</t>
  </si>
  <si>
    <t>Gépjárműadó</t>
  </si>
  <si>
    <t>1.bf</t>
  </si>
  <si>
    <t>1.c</t>
  </si>
  <si>
    <t>1.ca</t>
  </si>
  <si>
    <t>Helyi Önkormányzatok működésének általános támogatása</t>
  </si>
  <si>
    <t>1.cb</t>
  </si>
  <si>
    <t>Köznevelési feladatok támogatása</t>
  </si>
  <si>
    <t>1.cc</t>
  </si>
  <si>
    <t>1.cd</t>
  </si>
  <si>
    <t>Települési Önkormányzatok közművelődési feladatainak támogatása</t>
  </si>
  <si>
    <t>1.ce</t>
  </si>
  <si>
    <t>1.cf</t>
  </si>
  <si>
    <t>1.d</t>
  </si>
  <si>
    <t>Egyéb működési célú támogatások bevételei államháztartáson belülről</t>
  </si>
  <si>
    <t>1.da</t>
  </si>
  <si>
    <t>Egyéb működési célú támogatás központi ktv-i szervtől</t>
  </si>
  <si>
    <t>1.db</t>
  </si>
  <si>
    <t xml:space="preserve">Egyéb működési célú támogatások bevételei elkülönített áll.pénzalapoktól (MÜGY) </t>
  </si>
  <si>
    <t>1.dc</t>
  </si>
  <si>
    <t>TB pénzügyi alapjaitól működési célú támogatás</t>
  </si>
  <si>
    <t>1.dd</t>
  </si>
  <si>
    <t>Önkormányzatok működési célú bevételei Bejctől KÖH részére</t>
  </si>
  <si>
    <t>1.de</t>
  </si>
  <si>
    <t>Önkormányzatok működési célú bevételei Bögötétől KÖH részére</t>
  </si>
  <si>
    <t>1.df</t>
  </si>
  <si>
    <t>Önkormányzatok működési célú bevételei Káldtól KÖH részére</t>
  </si>
  <si>
    <t>1.dg</t>
  </si>
  <si>
    <t>Önkormányzatok működési célú bevételei Meggyeskovácsitól KÖH részére</t>
  </si>
  <si>
    <t>1.dh</t>
  </si>
  <si>
    <t>Önkormányzatok működési célú bevételei Sótonytól KÖH részére</t>
  </si>
  <si>
    <t>1.di</t>
  </si>
  <si>
    <t xml:space="preserve">Önkormányzatok és intézményei működési célú bevételei </t>
  </si>
  <si>
    <t>Működési célú bevételei Kistérségtől KÖH részére</t>
  </si>
  <si>
    <t>Működési célú bevételek Káld és Térsége Ívóvíz Társ. KÖH részére</t>
  </si>
  <si>
    <t>1.dl</t>
  </si>
  <si>
    <t>1.dm</t>
  </si>
  <si>
    <t>Önkormányzatok működési célú bevételei Csicsergő Óvodához</t>
  </si>
  <si>
    <t>1.do</t>
  </si>
  <si>
    <t>1.dp</t>
  </si>
  <si>
    <t>1.dq</t>
  </si>
  <si>
    <t>Működési célú pénzeszközátvétel Európai Uniótól</t>
  </si>
  <si>
    <t>II.</t>
  </si>
  <si>
    <t xml:space="preserve"> Felhalmozási bevételek</t>
  </si>
  <si>
    <t>1.e</t>
  </si>
  <si>
    <t xml:space="preserve">Felhalmozási célú támogatások államháztartáson belülről </t>
  </si>
  <si>
    <t>1.ea</t>
  </si>
  <si>
    <t>Felhalmozási célú önkormányzati támogatások</t>
  </si>
  <si>
    <t>III.</t>
  </si>
  <si>
    <t>Finanszírozási bevételek</t>
  </si>
  <si>
    <t>1.f</t>
  </si>
  <si>
    <t>1.fa</t>
  </si>
  <si>
    <t>1.fb</t>
  </si>
  <si>
    <t>ÁHT-n belüli megelőlegezések</t>
  </si>
  <si>
    <t>1.fc</t>
  </si>
  <si>
    <t>1.fd</t>
  </si>
  <si>
    <t>2.g</t>
  </si>
  <si>
    <t>B E V É T E L E K   Ö S S Z E S E N</t>
  </si>
  <si>
    <t>Önkormányzat és intézménye összes kiadásia</t>
  </si>
  <si>
    <t>Nyőgéri Közös Önkormányzati Hivatal összes kiadása</t>
  </si>
  <si>
    <t>Személyi juttatások</t>
  </si>
  <si>
    <t>Munkaadókat terhelő járulékok</t>
  </si>
  <si>
    <t>Dologi kiadások</t>
  </si>
  <si>
    <t>Egyéb működési célú támogatások (pm visszaosztás)</t>
  </si>
  <si>
    <t>Beruházások (Kisértékű tárgyi eszközök)</t>
  </si>
  <si>
    <t>Védőnői ellátás kiadásai</t>
  </si>
  <si>
    <t>2.a</t>
  </si>
  <si>
    <t>2.b</t>
  </si>
  <si>
    <t>2.c</t>
  </si>
  <si>
    <t>2.d</t>
  </si>
  <si>
    <t>2.e</t>
  </si>
  <si>
    <t>Felújítások</t>
  </si>
  <si>
    <t>Önkormányzati hivatal kiadásai</t>
  </si>
  <si>
    <t>3.a</t>
  </si>
  <si>
    <t>3.b</t>
  </si>
  <si>
    <t>3.c</t>
  </si>
  <si>
    <t>3.d</t>
  </si>
  <si>
    <t>Önkormányzatok által folyósított ellátások</t>
  </si>
  <si>
    <t>3.e</t>
  </si>
  <si>
    <t>3.f</t>
  </si>
  <si>
    <t>Működési célú támogatásértékű kiadások államháztartáson kívülre</t>
  </si>
  <si>
    <t>3.g</t>
  </si>
  <si>
    <t>Elvonások és befizetések (óvodai és kistérségi köznevelési normatíva)</t>
  </si>
  <si>
    <t>3.h</t>
  </si>
  <si>
    <t>3.i</t>
  </si>
  <si>
    <t>Beruházások</t>
  </si>
  <si>
    <t>3.j</t>
  </si>
  <si>
    <t>Lakástámogatás</t>
  </si>
  <si>
    <t>Tartalék</t>
  </si>
  <si>
    <t>Finanszírozási kiadások (OPTIMA értékpapír vásárlás)</t>
  </si>
  <si>
    <t>Államháztartáson belüli megelőlegezés visszafizetése</t>
  </si>
  <si>
    <t>KIADÁSOK MINDÖSSZESEN:</t>
  </si>
  <si>
    <t xml:space="preserve"> Önkormányzat kiadásai mindösszesen kiemelt előírányzatok szerint</t>
  </si>
  <si>
    <t>7.a</t>
  </si>
  <si>
    <t>7.b</t>
  </si>
  <si>
    <t>7.c</t>
  </si>
  <si>
    <t>7.d</t>
  </si>
  <si>
    <t>7.e</t>
  </si>
  <si>
    <t>Egyéb működési célú kiadások</t>
  </si>
  <si>
    <t>7.ea</t>
  </si>
  <si>
    <t>Támogatásértékű működési kiadás államháztartáson belül</t>
  </si>
  <si>
    <t>7.eb</t>
  </si>
  <si>
    <t>Működési célú pénzeszköz átadások államháztartáson kívülre</t>
  </si>
  <si>
    <t>7.f</t>
  </si>
  <si>
    <t>7.g</t>
  </si>
  <si>
    <t xml:space="preserve">Felhalmozási kiadások </t>
  </si>
  <si>
    <t>7.ga</t>
  </si>
  <si>
    <t>7.gb</t>
  </si>
  <si>
    <t>7.gc</t>
  </si>
  <si>
    <t>7.h</t>
  </si>
  <si>
    <t>Finanszírozási kiadások (OPTIMA értékpapír vásárlás, KÖH finanszírozása)</t>
  </si>
  <si>
    <t>Működési bevételek előirányzata</t>
  </si>
  <si>
    <t>Közhatalmi bevételek</t>
  </si>
  <si>
    <t>Intézményi működési bevételek</t>
  </si>
  <si>
    <t>Önkormányzat működési célú költségvetési támogatása</t>
  </si>
  <si>
    <t xml:space="preserve">Működési célú támogatásértékű bevételek </t>
  </si>
  <si>
    <t>1.g</t>
  </si>
  <si>
    <t>Működési célú pénzeszközátvétel ÁHT-n kívül</t>
  </si>
  <si>
    <t>1.h</t>
  </si>
  <si>
    <t>Működési célú költségvetési bevételek össz.:</t>
  </si>
  <si>
    <t>1.i</t>
  </si>
  <si>
    <t>Finanszírozási műveletek</t>
  </si>
  <si>
    <t>Működési, fenntartási bevételek összesen</t>
  </si>
  <si>
    <t>Működési, fenntartási kiadások előirányzata</t>
  </si>
  <si>
    <t>Munkaadót terhelő járulékok</t>
  </si>
  <si>
    <r>
      <t>2.</t>
    </r>
    <r>
      <rPr>
        <sz val="11"/>
        <color theme="1"/>
        <rFont val="Calibri"/>
        <family val="2"/>
        <charset val="238"/>
        <scheme val="minor"/>
      </rPr>
      <t>d</t>
    </r>
  </si>
  <si>
    <t>Támogatásértékű működési kiadás</t>
  </si>
  <si>
    <t>Műk.c.pénzeszk.átad.támog.ÁH-n kív.</t>
  </si>
  <si>
    <t>2.f</t>
  </si>
  <si>
    <t>Ellátottak pénzbeli juttatása</t>
  </si>
  <si>
    <t>2.h</t>
  </si>
  <si>
    <t>Költségvetési működési kiadások összesen:</t>
  </si>
  <si>
    <t>2.i</t>
  </si>
  <si>
    <t xml:space="preserve">Pénzforgalom nélküli kiadások </t>
  </si>
  <si>
    <t>2.j</t>
  </si>
  <si>
    <t>Működési kiadások összesen</t>
  </si>
  <si>
    <t>Felhalmozási bevételek  előirányzata</t>
  </si>
  <si>
    <t>Egyéb felhalmozási célú támogatások bevételei ÁHT-n belülről</t>
  </si>
  <si>
    <t>Felhalmozási célú pénzmaradvány felhasználás</t>
  </si>
  <si>
    <t>Felhalmozási bevételek összesen:</t>
  </si>
  <si>
    <t xml:space="preserve"> </t>
  </si>
  <si>
    <t>Felhalmozási jellegű kiadások előirányzata</t>
  </si>
  <si>
    <t>4.a</t>
  </si>
  <si>
    <t>4.b</t>
  </si>
  <si>
    <t>4.c</t>
  </si>
  <si>
    <t>Felhalmozási célú kiadások összesen:</t>
  </si>
  <si>
    <t>Önkormányzat bevételei összesen:</t>
  </si>
  <si>
    <t>Önkormányzat kiadásai összesen:</t>
  </si>
  <si>
    <t>Nyőgér Község Önkormányzata és a Nyőgéri Közös Önkormányzati Hivatal pénzforgalma</t>
  </si>
  <si>
    <t>Pénzforgalom egyeztetése</t>
  </si>
  <si>
    <t>Közös Hívatal</t>
  </si>
  <si>
    <t>Összesen</t>
  </si>
  <si>
    <t>Pénzkészlet változás</t>
  </si>
  <si>
    <t xml:space="preserve">        Adatok ezer forintban</t>
  </si>
  <si>
    <t>Ez a rendelet kihirdetését követő napon lép hatályba.</t>
  </si>
  <si>
    <t>Kihirdetési záradék:</t>
  </si>
  <si>
    <t xml:space="preserve"> Adatok ezer Ft-ban</t>
  </si>
  <si>
    <t>Maradványkimutatás</t>
  </si>
  <si>
    <t>Felhalmozási kiadások</t>
  </si>
  <si>
    <t xml:space="preserve">      6. §</t>
  </si>
  <si>
    <t xml:space="preserve">Nyőgér Község Önkormányzata és a Nyőgéri Közös Önkormányzati Hivatal együttes bevételei </t>
  </si>
  <si>
    <t>Nyőgér Község Önkormányzata és a Nyőgéri Közös Önkormányzati Hivatal együttes kiadásai</t>
  </si>
  <si>
    <t>Nyőgér Község Önkormányzata és a Nyőgéri Közös Önkormányzati Hivatal együttes működési és felhalmozási célú bevételei és kiadásai</t>
  </si>
  <si>
    <t>Nyőgér, 2016. ……………………….</t>
  </si>
  <si>
    <t>Ellátási díjak ( szoc.étkezők térítési díja)</t>
  </si>
  <si>
    <t>Intézmények egyéb s.bev. -tulajdonosi bevételek (bérleti és lízingdíjbevételek)</t>
  </si>
  <si>
    <t>Egyéb működési bevételek</t>
  </si>
  <si>
    <t>Önkormányzatok sajátos működési bevételei (Közhatalmi bevételek)</t>
  </si>
  <si>
    <t>Iparűzési adó (értékesítési és forgalmi adó)</t>
  </si>
  <si>
    <t>2015. évi költségvetési támogatások bevételei</t>
  </si>
  <si>
    <t>Működési célú költségvetési kieg. támogatás</t>
  </si>
  <si>
    <t>Elszámolásból származó bevételek</t>
  </si>
  <si>
    <t>Települési Önkormányzatok szociális feladatainak támogatása</t>
  </si>
  <si>
    <t>2014. évi Önkormányzati képviselő választásokhoz átlagbér térítés</t>
  </si>
  <si>
    <t>Pénzeszköz átvétel KÖH-tól pénzmaradvány visszaosztáshoz önkormányzatnál</t>
  </si>
  <si>
    <t>1.dma        Működési célú pe. átvétel Európai Uniótól KÖH részére</t>
  </si>
  <si>
    <t>1.dmb        Működési célú pe. átvétel Európai Uniótól Önk.részére</t>
  </si>
  <si>
    <t>Pénzeszköz átvétel Önk.tól  pénzmaradvány visszaosztáshoz hivatalnál</t>
  </si>
  <si>
    <t>Egyéb működési célú átvett pénzeszközök</t>
  </si>
  <si>
    <t>Egyéb működési célú átvett pénzeszközök önkormányzatnál</t>
  </si>
  <si>
    <t>Egyéb működési célú átvett pénzeszközök Közös hivatalnál</t>
  </si>
  <si>
    <t>1. eb</t>
  </si>
  <si>
    <t>Egyéb felhalmozási célú támogatások bevételei EU-s programokra</t>
  </si>
  <si>
    <t>Egyéb közhatalmi bevételek  (adópótlék, bírság, telephely eng.díja)</t>
  </si>
  <si>
    <t>Kisértékű tárgyi eszköz beszerzés</t>
  </si>
  <si>
    <t>Elvonások és befizetések (óvodai köznevelési normatíva)</t>
  </si>
  <si>
    <t>Működési célú támogatások államháztartáson belülre</t>
  </si>
  <si>
    <t>Egyéb működési célú támogatások államháztartáson belülre</t>
  </si>
  <si>
    <t>2.ia Működési tartalék</t>
  </si>
  <si>
    <t>NÉ gép, berendezés Önkormányzat (fűnyírótraktor)</t>
  </si>
  <si>
    <t>KÉ gép, berendezés Önkormányzat (lombfújó, motorfűrész</t>
  </si>
  <si>
    <t>Jármű beszerzés</t>
  </si>
  <si>
    <t>KÉ Egyéb gép, berendezés KÖH</t>
  </si>
  <si>
    <t>KÉ Informatikai berendezések KÖH</t>
  </si>
  <si>
    <t>Beruházások áfája Önkormányzat</t>
  </si>
  <si>
    <t>Beruházások áfája KÖH</t>
  </si>
  <si>
    <t>Felújítások (óvoda terv)</t>
  </si>
  <si>
    <t xml:space="preserve">1.aa     </t>
  </si>
  <si>
    <t xml:space="preserve">1.ac </t>
  </si>
  <si>
    <t xml:space="preserve">1.ad </t>
  </si>
  <si>
    <t xml:space="preserve">1.ae </t>
  </si>
  <si>
    <t xml:space="preserve">1.af </t>
  </si>
  <si>
    <t>Kiadások mindösszesen:</t>
  </si>
  <si>
    <t>Pénzkészlet a tárgyidőszak elején 2015. 01. 01-én</t>
  </si>
  <si>
    <t>Záró pénzkészlet 2015. 12. 31-én</t>
  </si>
  <si>
    <t>#</t>
  </si>
  <si>
    <t>Megnevezés</t>
  </si>
  <si>
    <t>07</t>
  </si>
  <si>
    <t>10</t>
  </si>
  <si>
    <t>15</t>
  </si>
  <si>
    <t>16</t>
  </si>
  <si>
    <t>18</t>
  </si>
  <si>
    <t>19</t>
  </si>
  <si>
    <t>20</t>
  </si>
  <si>
    <t>21</t>
  </si>
  <si>
    <t>25</t>
  </si>
  <si>
    <t>28</t>
  </si>
  <si>
    <t>30</t>
  </si>
  <si>
    <t>02</t>
  </si>
  <si>
    <t>03</t>
  </si>
  <si>
    <t>05</t>
  </si>
  <si>
    <t>11</t>
  </si>
  <si>
    <t>12</t>
  </si>
  <si>
    <t>14</t>
  </si>
  <si>
    <t>23</t>
  </si>
  <si>
    <t>A képviselő-testület a 2015. évi felhalmozási kiadásainak összegét - a rendelet 4. melléklete szerint - 12.782 e Ft-ban állapítja meg.</t>
  </si>
  <si>
    <t>Kihirdetve az önkormányzat hirdetőtáblájára történő kifüggesztéssel. Hatályos: 2016. ……………….</t>
  </si>
  <si>
    <t>1.ad</t>
  </si>
  <si>
    <t>1. dia</t>
  </si>
  <si>
    <t>1. dib</t>
  </si>
  <si>
    <t>Működési maradvány</t>
  </si>
  <si>
    <t>Felhalmozási maradvány</t>
  </si>
  <si>
    <t>Önkormányzat működési maradványa</t>
  </si>
  <si>
    <t>Értékpapírok értékesítéséből működési célra felhasznált maradvány</t>
  </si>
  <si>
    <t>KÖH maradványa</t>
  </si>
  <si>
    <t xml:space="preserve">  /2016. (V. 30.) ÖNKORMÁNYZATI RENDELETE </t>
  </si>
  <si>
    <r>
      <t xml:space="preserve">1. </t>
    </r>
    <r>
      <rPr>
        <b/>
        <sz val="10"/>
        <rFont val="Calibri"/>
        <family val="2"/>
        <charset val="238"/>
      </rPr>
      <t>§</t>
    </r>
  </si>
  <si>
    <t xml:space="preserve">       (1)   A Képviselő-testület az önkormányzat 2015. évi bevételeinek teljesítését az alábbiak szerint állapítja meg:</t>
  </si>
  <si>
    <t>(2) Nyőgér Község Önkormányzata és a Nyőgéri Közös Önkormányzati Hivatal együttes bevételi teljesítési adatait a rendelet 1. melléklete tartalmazza.</t>
  </si>
  <si>
    <t>bevételeit és kiadásait a 3. melléklet szerint állapítja meg.</t>
  </si>
  <si>
    <r>
      <t xml:space="preserve">3. </t>
    </r>
    <r>
      <rPr>
        <b/>
        <sz val="10"/>
        <rFont val="Calibri"/>
        <family val="2"/>
        <charset val="238"/>
      </rPr>
      <t>§</t>
    </r>
  </si>
  <si>
    <r>
      <t xml:space="preserve">4. </t>
    </r>
    <r>
      <rPr>
        <b/>
        <sz val="10"/>
        <rFont val="Calibri"/>
        <family val="2"/>
        <charset val="238"/>
      </rPr>
      <t>§</t>
    </r>
  </si>
  <si>
    <r>
      <t xml:space="preserve">5. </t>
    </r>
    <r>
      <rPr>
        <b/>
        <sz val="10"/>
        <rFont val="Calibri"/>
        <family val="2"/>
        <charset val="238"/>
      </rPr>
      <t>§</t>
    </r>
  </si>
  <si>
    <r>
      <t xml:space="preserve">7. </t>
    </r>
    <r>
      <rPr>
        <b/>
        <sz val="10"/>
        <rFont val="Calibri"/>
        <family val="2"/>
        <charset val="238"/>
      </rPr>
      <t>§</t>
    </r>
  </si>
  <si>
    <r>
      <t xml:space="preserve">8. </t>
    </r>
    <r>
      <rPr>
        <b/>
        <sz val="10"/>
        <rFont val="Calibri"/>
        <family val="2"/>
        <charset val="238"/>
      </rPr>
      <t>§</t>
    </r>
  </si>
  <si>
    <t>A Képviselő-testület Nyőgér Község Önkormányzata és a Nyőgéri Közös Önkormányzati Hivatal 2015. évi működési és felhalmozási célú</t>
  </si>
  <si>
    <t>(:Nagy Károly:)</t>
  </si>
  <si>
    <t>(:dr. Lendvai Róbert:)</t>
  </si>
  <si>
    <t xml:space="preserve">                               1. melléklet a     /2016. (V. 30.) önkormányzati rendelethez</t>
  </si>
  <si>
    <t>2. melléklet a      /2016. (V. 30.) önkormányzati rendelethez</t>
  </si>
  <si>
    <t>3. melléklet a     /2016. (V. 30.) önkormányzati rendelethez</t>
  </si>
  <si>
    <t xml:space="preserve">               4. melléklet a          /2016. (V. 30.) önkormányzati rendelethez</t>
  </si>
  <si>
    <t xml:space="preserve">           5. melléklet a          /2016. (V. 30.) önkormányzati rendelethez</t>
  </si>
  <si>
    <t>6. melléklet a             /2016. (V. 30.) önkormányzati rendelethez</t>
  </si>
  <si>
    <t xml:space="preserve">      7. melléklet a       /2016. (V. 30.) önkormányzati rendelethez</t>
  </si>
  <si>
    <t>(1) A Képviselő-testület az önkormányzat 2015. évi kiadásainak teljesítését az alábbiak szerint állapítja meg:</t>
  </si>
  <si>
    <t xml:space="preserve">(2) Nyőgér Község Önkormányzata és a Nyőgéri Közös Önkormányzati Hivatal együttes kiadási teljesítési adatait a rendelet 2. melléklete tartalmazza  </t>
  </si>
  <si>
    <r>
      <t xml:space="preserve">2. </t>
    </r>
    <r>
      <rPr>
        <b/>
        <sz val="10"/>
        <rFont val="Calibri"/>
        <family val="2"/>
        <charset val="238"/>
      </rPr>
      <t>§</t>
    </r>
  </si>
  <si>
    <t>Nyőgér, 2016. május 30.</t>
  </si>
  <si>
    <t>(1) A Képviselő-testület Nyőgér Község Önkormányzata és a Nyőgéri Közös Önkormányzati Hivatal maradványkimutatását a 5. melléklet szerint állapítja meg.</t>
  </si>
  <si>
    <t xml:space="preserve">A Képviselő-testület Nyőgér Község Önkormányzata és a Nyőgéri Közös Önkormányzati Hivatal pénzforgalmi egyeztetését a 6. melléklet szerint állapítja </t>
  </si>
  <si>
    <t>meg.</t>
  </si>
  <si>
    <t>Konszolidálás előtti összeg</t>
  </si>
  <si>
    <t>Konszolidálás</t>
  </si>
  <si>
    <t>Konszolidált összeg</t>
  </si>
  <si>
    <t>A/II Tárgyi eszközök  (=A/II/1+...+A/II/5)</t>
  </si>
  <si>
    <t>A/III Befektetett pénzügyi eszközök (=A/III/1+A/III/2+A/III/3)</t>
  </si>
  <si>
    <t>A) NEMZETI VAGYONBA TARTOZÓ BEFEKTETETT ESZKÖZÖK (=A/I+A/II+A/III+A/IV)</t>
  </si>
  <si>
    <t>B/II Értékpapírok (=B/II/1+B/II/2)</t>
  </si>
  <si>
    <t>08</t>
  </si>
  <si>
    <t>B) NEMZETI VAGYONBA TARTOZÓ FORGÓESZKÖZÖK (= B/I+B/II)</t>
  </si>
  <si>
    <t>C/II Pénztárak, csekkek, betétkönyvek (=C/II/1+C/II/2+C/II/3)</t>
  </si>
  <si>
    <t>C/III-IV. Forintszámlák és Devizaszámlák (=C/III/1+C/III/2+CIV/1+C/IV/2)</t>
  </si>
  <si>
    <t>C) PÉNZESZKÖZÖK (=C/I+…+C/IV)</t>
  </si>
  <si>
    <t>13</t>
  </si>
  <si>
    <t>D/I Költségvetési évben esedékes követelések (=D/I/1+…+D/I/8)</t>
  </si>
  <si>
    <t>D/II Költségvetési évet követően esedékes követelések (=D/II/1+…+D/II/8)</t>
  </si>
  <si>
    <t>D/III Követelés jellegű sajátos elszámolások (=D/III/1+…+D/III/9)</t>
  </si>
  <si>
    <t>D) KÖVETELÉSEK  (=D/I+D/II+D/III)</t>
  </si>
  <si>
    <t>F) AKTÍV IDŐBELI  ELHATÁROLÁSOK  (=F/1+F/2+F/3)</t>
  </si>
  <si>
    <t>ESZKÖZÖK ÖSSZESEN (=A+B+C+D+E+F)</t>
  </si>
  <si>
    <t>G/I-III Nemzeti vagyon és egyéb eszközök induláskori értéke és változásai</t>
  </si>
  <si>
    <t>G/IV Felhalmozott eredmény</t>
  </si>
  <si>
    <t>24</t>
  </si>
  <si>
    <t>G/ SAJÁT TŐKE  (= G/I+…+G/VI)</t>
  </si>
  <si>
    <t>H/I Költségvetési évben esedékes kötelezettségek (=H/I/1+…+H/I/9)</t>
  </si>
  <si>
    <t>26</t>
  </si>
  <si>
    <t>H/II Költségvetési évet követően esedékes kötelezettségek (=H/II/1+…+H/II/9)</t>
  </si>
  <si>
    <t>27</t>
  </si>
  <si>
    <t>H/III Kötelezettség jellegű sajátos elszámolások (=H/III/1+…+H/III/10)</t>
  </si>
  <si>
    <t>H) KÖTELEZETTSÉGEK (=H/I+H/II+H/III)</t>
  </si>
  <si>
    <t>J) PASSZÍV IDŐBELI ELHATÁROLÁSOK (=J/1+J/2+J/3)</t>
  </si>
  <si>
    <t>31</t>
  </si>
  <si>
    <t>FORRÁSOK ÖSSZESEN (=G+H+I+J)</t>
  </si>
  <si>
    <t>Nyőgér Község Önkormányzata és a Nyőgéri Közös Önkormányzati Hivatal vagyonmérlege</t>
  </si>
  <si>
    <t xml:space="preserve"> A Képviselő-testület Nyőgér Község Önkormányzata és a Nyőgéri Közös Önkormányzati Hivatal vagyonmérlegét a 7. melléklet  szerint állapítja meg.</t>
  </si>
  <si>
    <t>A 2015. ÉVI KÖLTSÉGVETÉS TELJESÍTÉSÉRŐL</t>
  </si>
  <si>
    <t>Nyőgér Község Önkormányzatának Képviselő-testülete Magyarország Alaptörvényének 32. cikk (2) bekezdésében meghatározott eredeti jogalkotói hatáskörében, Magyarország Alaptörvényének 32. cikk (1) bekezdése f) pontjában meghatározott feladatkörében eljárva, az önkormányzat 2015. évi költségvetésének végrehajtásáról a következők szerint rendelkezik:</t>
  </si>
  <si>
    <t xml:space="preserve">(2) A Nyőgéri Közös Önkormányzati Hivatal 2015. évi maradványa a településeket érintő arányban visszaosztásra kerül. Nyőgér Község Önkormányzatának </t>
  </si>
  <si>
    <t xml:space="preserve">       pénzmaradványa a 2016. év költségvetésbe beépítésre kerül.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</si>
</sst>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0_ ;\-#,##0\ "/>
    <numFmt numFmtId="165" formatCode="_-* #,##0_-;\-* #,##0_-;_-* &quot;-&quot;??_-;_-@_-"/>
  </numFmts>
  <fonts count="2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1"/>
      <name val="Times New Roman"/>
      <family val="1"/>
      <charset val="238"/>
    </font>
    <font>
      <sz val="10"/>
      <color theme="1"/>
      <name val="Arial CE"/>
      <charset val="238"/>
    </font>
    <font>
      <b/>
      <sz val="10"/>
      <name val="MS Sans Serif"/>
      <family val="2"/>
      <charset val="238"/>
    </font>
    <font>
      <sz val="9"/>
      <name val="Arial CE"/>
      <charset val="238"/>
    </font>
    <font>
      <sz val="10"/>
      <name val="MS Sans Serif"/>
      <family val="2"/>
      <charset val="238"/>
    </font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9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"/>
    </font>
    <font>
      <sz val="10"/>
      <name val="Arial"/>
    </font>
    <font>
      <b/>
      <sz val="10"/>
      <name val="Arial"/>
    </font>
    <font>
      <sz val="12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4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/>
    <xf numFmtId="49" fontId="0" fillId="0" borderId="0" xfId="0" applyNumberFormat="1" applyAlignment="1"/>
    <xf numFmtId="0" fontId="0" fillId="0" borderId="1" xfId="0" applyBorder="1" applyAlignment="1">
      <alignment horizontal="center" vertical="center"/>
    </xf>
    <xf numFmtId="0" fontId="2" fillId="0" borderId="5" xfId="0" applyFont="1" applyBorder="1"/>
    <xf numFmtId="0" fontId="2" fillId="0" borderId="1" xfId="0" applyFont="1" applyBorder="1" applyAlignment="1">
      <alignment horizontal="center"/>
    </xf>
    <xf numFmtId="0" fontId="0" fillId="0" borderId="6" xfId="0" applyBorder="1"/>
    <xf numFmtId="0" fontId="0" fillId="0" borderId="4" xfId="0" applyBorder="1"/>
    <xf numFmtId="0" fontId="0" fillId="0" borderId="7" xfId="0" applyFill="1" applyBorder="1"/>
    <xf numFmtId="0" fontId="0" fillId="0" borderId="0" xfId="0" applyBorder="1"/>
    <xf numFmtId="0" fontId="0" fillId="2" borderId="1" xfId="0" applyFill="1" applyBorder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 applyAlignment="1">
      <alignment horizontal="center"/>
    </xf>
    <xf numFmtId="164" fontId="5" fillId="2" borderId="1" xfId="0" applyNumberFormat="1" applyFont="1" applyFill="1" applyBorder="1"/>
    <xf numFmtId="164" fontId="0" fillId="2" borderId="1" xfId="0" applyNumberFormat="1" applyFill="1" applyBorder="1"/>
    <xf numFmtId="0" fontId="0" fillId="2" borderId="2" xfId="0" applyFill="1" applyBorder="1"/>
    <xf numFmtId="49" fontId="0" fillId="2" borderId="1" xfId="0" applyNumberFormat="1" applyFill="1" applyBorder="1"/>
    <xf numFmtId="16" fontId="0" fillId="2" borderId="1" xfId="0" applyNumberFormat="1" applyFill="1" applyBorder="1" applyAlignment="1">
      <alignment horizontal="left"/>
    </xf>
    <xf numFmtId="0" fontId="0" fillId="2" borderId="0" xfId="0" applyFill="1"/>
    <xf numFmtId="0" fontId="6" fillId="2" borderId="3" xfId="0" applyFont="1" applyFill="1" applyBorder="1"/>
    <xf numFmtId="164" fontId="0" fillId="0" borderId="0" xfId="0" applyNumberFormat="1"/>
    <xf numFmtId="164" fontId="0" fillId="2" borderId="5" xfId="0" applyNumberFormat="1" applyFill="1" applyBorder="1"/>
    <xf numFmtId="16" fontId="0" fillId="2" borderId="6" xfId="0" applyNumberFormat="1" applyFill="1" applyBorder="1" applyAlignment="1">
      <alignment horizontal="left"/>
    </xf>
    <xf numFmtId="0" fontId="0" fillId="2" borderId="9" xfId="0" applyFill="1" applyBorder="1"/>
    <xf numFmtId="0" fontId="0" fillId="2" borderId="1" xfId="0" applyFill="1" applyBorder="1" applyAlignment="1">
      <alignment horizontal="right"/>
    </xf>
    <xf numFmtId="164" fontId="2" fillId="2" borderId="1" xfId="0" applyNumberFormat="1" applyFont="1" applyFill="1" applyBorder="1"/>
    <xf numFmtId="164" fontId="0" fillId="2" borderId="1" xfId="0" applyNumberFormat="1" applyFont="1" applyFill="1" applyBorder="1"/>
    <xf numFmtId="0" fontId="2" fillId="2" borderId="1" xfId="0" applyFont="1" applyFill="1" applyBorder="1" applyAlignment="1">
      <alignment wrapText="1"/>
    </xf>
    <xf numFmtId="0" fontId="0" fillId="2" borderId="6" xfId="0" applyFill="1" applyBorder="1"/>
    <xf numFmtId="0" fontId="0" fillId="2" borderId="1" xfId="0" applyFill="1" applyBorder="1" applyAlignment="1">
      <alignment horizontal="left"/>
    </xf>
    <xf numFmtId="0" fontId="2" fillId="0" borderId="1" xfId="0" applyFont="1" applyBorder="1" applyAlignment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5" fillId="0" borderId="1" xfId="0" applyNumberFormat="1" applyFont="1" applyBorder="1"/>
    <xf numFmtId="0" fontId="0" fillId="0" borderId="2" xfId="0" applyBorder="1"/>
    <xf numFmtId="0" fontId="0" fillId="0" borderId="3" xfId="0" applyBorder="1"/>
    <xf numFmtId="164" fontId="0" fillId="0" borderId="1" xfId="0" applyNumberFormat="1" applyBorder="1"/>
    <xf numFmtId="0" fontId="0" fillId="0" borderId="5" xfId="0" applyFill="1" applyBorder="1"/>
    <xf numFmtId="0" fontId="2" fillId="0" borderId="6" xfId="0" applyFont="1" applyBorder="1"/>
    <xf numFmtId="0" fontId="2" fillId="0" borderId="10" xfId="0" applyFont="1" applyBorder="1"/>
    <xf numFmtId="0" fontId="2" fillId="0" borderId="9" xfId="0" applyFont="1" applyBorder="1"/>
    <xf numFmtId="0" fontId="2" fillId="0" borderId="11" xfId="0" applyFont="1" applyBorder="1"/>
    <xf numFmtId="164" fontId="5" fillId="0" borderId="6" xfId="0" applyNumberFormat="1" applyFont="1" applyBorder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12" xfId="0" applyBorder="1"/>
    <xf numFmtId="0" fontId="0" fillId="0" borderId="13" xfId="0" applyBorder="1"/>
    <xf numFmtId="0" fontId="0" fillId="0" borderId="8" xfId="0" applyBorder="1"/>
    <xf numFmtId="0" fontId="0" fillId="0" borderId="14" xfId="0" applyBorder="1"/>
    <xf numFmtId="164" fontId="0" fillId="0" borderId="12" xfId="0" applyNumberFormat="1" applyBorder="1"/>
    <xf numFmtId="164" fontId="0" fillId="0" borderId="4" xfId="0" applyNumberFormat="1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1" xfId="0" applyFill="1" applyBorder="1"/>
    <xf numFmtId="0" fontId="0" fillId="0" borderId="1" xfId="0" applyFont="1" applyBorder="1"/>
    <xf numFmtId="0" fontId="0" fillId="0" borderId="2" xfId="0" applyFont="1" applyBorder="1"/>
    <xf numFmtId="164" fontId="7" fillId="0" borderId="1" xfId="0" applyNumberFormat="1" applyFont="1" applyBorder="1"/>
    <xf numFmtId="0" fontId="0" fillId="0" borderId="3" xfId="0" applyBorder="1" applyAlignment="1"/>
    <xf numFmtId="0" fontId="0" fillId="0" borderId="0" xfId="0" applyAlignment="1">
      <alignment horizontal="right"/>
    </xf>
    <xf numFmtId="165" fontId="0" fillId="0" borderId="1" xfId="1" applyNumberFormat="1" applyFont="1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left"/>
    </xf>
    <xf numFmtId="0" fontId="8" fillId="0" borderId="0" xfId="0" applyFont="1"/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65" fontId="0" fillId="0" borderId="1" xfId="1" applyNumberFormat="1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64" fontId="0" fillId="2" borderId="15" xfId="0" applyNumberFormat="1" applyFill="1" applyBorder="1"/>
    <xf numFmtId="164" fontId="0" fillId="2" borderId="0" xfId="0" applyNumberFormat="1" applyFill="1" applyBorder="1"/>
    <xf numFmtId="0" fontId="13" fillId="2" borderId="1" xfId="0" applyFont="1" applyFill="1" applyBorder="1"/>
    <xf numFmtId="164" fontId="13" fillId="2" borderId="1" xfId="0" applyNumberFormat="1" applyFont="1" applyFill="1" applyBorder="1"/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3" fontId="15" fillId="0" borderId="1" xfId="0" applyNumberFormat="1" applyFont="1" applyBorder="1" applyAlignment="1">
      <alignment horizontal="righ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3" fontId="16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2" borderId="3" xfId="0" applyFill="1" applyBorder="1"/>
    <xf numFmtId="0" fontId="0" fillId="2" borderId="4" xfId="0" applyFill="1" applyBorder="1"/>
    <xf numFmtId="0" fontId="0" fillId="2" borderId="1" xfId="0" applyFill="1" applyBorder="1"/>
    <xf numFmtId="0" fontId="17" fillId="0" borderId="0" xfId="0" applyFont="1"/>
    <xf numFmtId="0" fontId="0" fillId="2" borderId="2" xfId="0" applyFill="1" applyBorder="1" applyAlignment="1"/>
    <xf numFmtId="0" fontId="0" fillId="0" borderId="10" xfId="0" applyBorder="1"/>
    <xf numFmtId="0" fontId="1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13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top" wrapText="1"/>
    </xf>
    <xf numFmtId="0" fontId="0" fillId="2" borderId="0" xfId="0" applyFont="1" applyFill="1"/>
    <xf numFmtId="0" fontId="11" fillId="2" borderId="0" xfId="0" applyFont="1" applyFill="1"/>
    <xf numFmtId="0" fontId="19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8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3" fillId="2" borderId="2" xfId="0" applyFont="1" applyFill="1" applyBorder="1" applyAlignment="1">
      <alignment horizontal="left"/>
    </xf>
    <xf numFmtId="0" fontId="13" fillId="2" borderId="3" xfId="0" applyFont="1" applyFill="1" applyBorder="1" applyAlignment="1">
      <alignment horizontal="left"/>
    </xf>
    <xf numFmtId="0" fontId="13" fillId="2" borderId="4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3" xfId="0" applyBorder="1" applyAlignment="1"/>
    <xf numFmtId="0" fontId="0" fillId="0" borderId="4" xfId="0" applyBorder="1" applyAlignment="1"/>
    <xf numFmtId="0" fontId="19" fillId="2" borderId="0" xfId="0" applyFont="1" applyFill="1" applyAlignment="1">
      <alignment horizontal="center" vertical="top" wrapText="1"/>
    </xf>
    <xf numFmtId="0" fontId="0" fillId="2" borderId="0" xfId="0" applyFont="1" applyFill="1"/>
    <xf numFmtId="0" fontId="0" fillId="2" borderId="8" xfId="0" applyFont="1" applyFill="1" applyBorder="1" applyAlignment="1">
      <alignment horizontal="right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42"/>
  <sheetViews>
    <sheetView tabSelected="1" view="pageBreakPreview" topLeftCell="A46" zoomScale="60" zoomScaleNormal="100" workbookViewId="0">
      <selection activeCell="J74" sqref="J74"/>
    </sheetView>
  </sheetViews>
  <sheetFormatPr defaultColWidth="9.140625" defaultRowHeight="15"/>
  <cols>
    <col min="1" max="1" width="3.42578125" bestFit="1" customWidth="1"/>
    <col min="2" max="2" width="4.140625" customWidth="1"/>
    <col min="4" max="4" width="0.28515625" customWidth="1"/>
    <col min="5" max="5" width="27.7109375" customWidth="1"/>
    <col min="6" max="6" width="13.7109375" bestFit="1" customWidth="1"/>
    <col min="7" max="7" width="13.85546875" customWidth="1"/>
    <col min="8" max="8" width="9.140625" customWidth="1"/>
    <col min="9" max="9" width="14" customWidth="1"/>
    <col min="10" max="10" width="15.28515625" customWidth="1"/>
    <col min="11" max="11" width="14" customWidth="1"/>
    <col min="12" max="12" width="9.28515625" customWidth="1"/>
    <col min="257" max="257" width="3.42578125" bestFit="1" customWidth="1"/>
    <col min="258" max="258" width="4.140625" customWidth="1"/>
    <col min="260" max="260" width="0.28515625" customWidth="1"/>
    <col min="261" max="261" width="27.7109375" customWidth="1"/>
    <col min="262" max="262" width="13.7109375" bestFit="1" customWidth="1"/>
    <col min="263" max="263" width="13.85546875" customWidth="1"/>
    <col min="264" max="264" width="9.140625" customWidth="1"/>
    <col min="265" max="265" width="14" customWidth="1"/>
    <col min="266" max="266" width="15.28515625" customWidth="1"/>
    <col min="267" max="267" width="14" customWidth="1"/>
    <col min="268" max="268" width="9.28515625" customWidth="1"/>
    <col min="513" max="513" width="3.42578125" bestFit="1" customWidth="1"/>
    <col min="514" max="514" width="4.140625" customWidth="1"/>
    <col min="516" max="516" width="0.28515625" customWidth="1"/>
    <col min="517" max="517" width="27.7109375" customWidth="1"/>
    <col min="518" max="518" width="13.7109375" bestFit="1" customWidth="1"/>
    <col min="519" max="519" width="13.85546875" customWidth="1"/>
    <col min="520" max="520" width="9.140625" customWidth="1"/>
    <col min="521" max="521" width="14" customWidth="1"/>
    <col min="522" max="522" width="15.28515625" customWidth="1"/>
    <col min="523" max="523" width="14" customWidth="1"/>
    <col min="524" max="524" width="9.28515625" customWidth="1"/>
    <col min="769" max="769" width="3.42578125" bestFit="1" customWidth="1"/>
    <col min="770" max="770" width="4.140625" customWidth="1"/>
    <col min="772" max="772" width="0.28515625" customWidth="1"/>
    <col min="773" max="773" width="27.7109375" customWidth="1"/>
    <col min="774" max="774" width="13.7109375" bestFit="1" customWidth="1"/>
    <col min="775" max="775" width="13.85546875" customWidth="1"/>
    <col min="776" max="776" width="9.140625" customWidth="1"/>
    <col min="777" max="777" width="14" customWidth="1"/>
    <col min="778" max="778" width="15.28515625" customWidth="1"/>
    <col min="779" max="779" width="14" customWidth="1"/>
    <col min="780" max="780" width="9.28515625" customWidth="1"/>
    <col min="1025" max="1025" width="3.42578125" bestFit="1" customWidth="1"/>
    <col min="1026" max="1026" width="4.140625" customWidth="1"/>
    <col min="1028" max="1028" width="0.28515625" customWidth="1"/>
    <col min="1029" max="1029" width="27.7109375" customWidth="1"/>
    <col min="1030" max="1030" width="13.7109375" bestFit="1" customWidth="1"/>
    <col min="1031" max="1031" width="13.85546875" customWidth="1"/>
    <col min="1032" max="1032" width="9.140625" customWidth="1"/>
    <col min="1033" max="1033" width="14" customWidth="1"/>
    <col min="1034" max="1034" width="15.28515625" customWidth="1"/>
    <col min="1035" max="1035" width="14" customWidth="1"/>
    <col min="1036" max="1036" width="9.28515625" customWidth="1"/>
    <col min="1281" max="1281" width="3.42578125" bestFit="1" customWidth="1"/>
    <col min="1282" max="1282" width="4.140625" customWidth="1"/>
    <col min="1284" max="1284" width="0.28515625" customWidth="1"/>
    <col min="1285" max="1285" width="27.7109375" customWidth="1"/>
    <col min="1286" max="1286" width="13.7109375" bestFit="1" customWidth="1"/>
    <col min="1287" max="1287" width="13.85546875" customWidth="1"/>
    <col min="1288" max="1288" width="9.140625" customWidth="1"/>
    <col min="1289" max="1289" width="14" customWidth="1"/>
    <col min="1290" max="1290" width="15.28515625" customWidth="1"/>
    <col min="1291" max="1291" width="14" customWidth="1"/>
    <col min="1292" max="1292" width="9.28515625" customWidth="1"/>
    <col min="1537" max="1537" width="3.42578125" bestFit="1" customWidth="1"/>
    <col min="1538" max="1538" width="4.140625" customWidth="1"/>
    <col min="1540" max="1540" width="0.28515625" customWidth="1"/>
    <col min="1541" max="1541" width="27.7109375" customWidth="1"/>
    <col min="1542" max="1542" width="13.7109375" bestFit="1" customWidth="1"/>
    <col min="1543" max="1543" width="13.85546875" customWidth="1"/>
    <col min="1544" max="1544" width="9.140625" customWidth="1"/>
    <col min="1545" max="1545" width="14" customWidth="1"/>
    <col min="1546" max="1546" width="15.28515625" customWidth="1"/>
    <col min="1547" max="1547" width="14" customWidth="1"/>
    <col min="1548" max="1548" width="9.28515625" customWidth="1"/>
    <col min="1793" max="1793" width="3.42578125" bestFit="1" customWidth="1"/>
    <col min="1794" max="1794" width="4.140625" customWidth="1"/>
    <col min="1796" max="1796" width="0.28515625" customWidth="1"/>
    <col min="1797" max="1797" width="27.7109375" customWidth="1"/>
    <col min="1798" max="1798" width="13.7109375" bestFit="1" customWidth="1"/>
    <col min="1799" max="1799" width="13.85546875" customWidth="1"/>
    <col min="1800" max="1800" width="9.140625" customWidth="1"/>
    <col min="1801" max="1801" width="14" customWidth="1"/>
    <col min="1802" max="1802" width="15.28515625" customWidth="1"/>
    <col min="1803" max="1803" width="14" customWidth="1"/>
    <col min="1804" max="1804" width="9.28515625" customWidth="1"/>
    <col min="2049" max="2049" width="3.42578125" bestFit="1" customWidth="1"/>
    <col min="2050" max="2050" width="4.140625" customWidth="1"/>
    <col min="2052" max="2052" width="0.28515625" customWidth="1"/>
    <col min="2053" max="2053" width="27.7109375" customWidth="1"/>
    <col min="2054" max="2054" width="13.7109375" bestFit="1" customWidth="1"/>
    <col min="2055" max="2055" width="13.85546875" customWidth="1"/>
    <col min="2056" max="2056" width="9.140625" customWidth="1"/>
    <col min="2057" max="2057" width="14" customWidth="1"/>
    <col min="2058" max="2058" width="15.28515625" customWidth="1"/>
    <col min="2059" max="2059" width="14" customWidth="1"/>
    <col min="2060" max="2060" width="9.28515625" customWidth="1"/>
    <col min="2305" max="2305" width="3.42578125" bestFit="1" customWidth="1"/>
    <col min="2306" max="2306" width="4.140625" customWidth="1"/>
    <col min="2308" max="2308" width="0.28515625" customWidth="1"/>
    <col min="2309" max="2309" width="27.7109375" customWidth="1"/>
    <col min="2310" max="2310" width="13.7109375" bestFit="1" customWidth="1"/>
    <col min="2311" max="2311" width="13.85546875" customWidth="1"/>
    <col min="2312" max="2312" width="9.140625" customWidth="1"/>
    <col min="2313" max="2313" width="14" customWidth="1"/>
    <col min="2314" max="2314" width="15.28515625" customWidth="1"/>
    <col min="2315" max="2315" width="14" customWidth="1"/>
    <col min="2316" max="2316" width="9.28515625" customWidth="1"/>
    <col min="2561" max="2561" width="3.42578125" bestFit="1" customWidth="1"/>
    <col min="2562" max="2562" width="4.140625" customWidth="1"/>
    <col min="2564" max="2564" width="0.28515625" customWidth="1"/>
    <col min="2565" max="2565" width="27.7109375" customWidth="1"/>
    <col min="2566" max="2566" width="13.7109375" bestFit="1" customWidth="1"/>
    <col min="2567" max="2567" width="13.85546875" customWidth="1"/>
    <col min="2568" max="2568" width="9.140625" customWidth="1"/>
    <col min="2569" max="2569" width="14" customWidth="1"/>
    <col min="2570" max="2570" width="15.28515625" customWidth="1"/>
    <col min="2571" max="2571" width="14" customWidth="1"/>
    <col min="2572" max="2572" width="9.28515625" customWidth="1"/>
    <col min="2817" max="2817" width="3.42578125" bestFit="1" customWidth="1"/>
    <col min="2818" max="2818" width="4.140625" customWidth="1"/>
    <col min="2820" max="2820" width="0.28515625" customWidth="1"/>
    <col min="2821" max="2821" width="27.7109375" customWidth="1"/>
    <col min="2822" max="2822" width="13.7109375" bestFit="1" customWidth="1"/>
    <col min="2823" max="2823" width="13.85546875" customWidth="1"/>
    <col min="2824" max="2824" width="9.140625" customWidth="1"/>
    <col min="2825" max="2825" width="14" customWidth="1"/>
    <col min="2826" max="2826" width="15.28515625" customWidth="1"/>
    <col min="2827" max="2827" width="14" customWidth="1"/>
    <col min="2828" max="2828" width="9.28515625" customWidth="1"/>
    <col min="3073" max="3073" width="3.42578125" bestFit="1" customWidth="1"/>
    <col min="3074" max="3074" width="4.140625" customWidth="1"/>
    <col min="3076" max="3076" width="0.28515625" customWidth="1"/>
    <col min="3077" max="3077" width="27.7109375" customWidth="1"/>
    <col min="3078" max="3078" width="13.7109375" bestFit="1" customWidth="1"/>
    <col min="3079" max="3079" width="13.85546875" customWidth="1"/>
    <col min="3080" max="3080" width="9.140625" customWidth="1"/>
    <col min="3081" max="3081" width="14" customWidth="1"/>
    <col min="3082" max="3082" width="15.28515625" customWidth="1"/>
    <col min="3083" max="3083" width="14" customWidth="1"/>
    <col min="3084" max="3084" width="9.28515625" customWidth="1"/>
    <col min="3329" max="3329" width="3.42578125" bestFit="1" customWidth="1"/>
    <col min="3330" max="3330" width="4.140625" customWidth="1"/>
    <col min="3332" max="3332" width="0.28515625" customWidth="1"/>
    <col min="3333" max="3333" width="27.7109375" customWidth="1"/>
    <col min="3334" max="3334" width="13.7109375" bestFit="1" customWidth="1"/>
    <col min="3335" max="3335" width="13.85546875" customWidth="1"/>
    <col min="3336" max="3336" width="9.140625" customWidth="1"/>
    <col min="3337" max="3337" width="14" customWidth="1"/>
    <col min="3338" max="3338" width="15.28515625" customWidth="1"/>
    <col min="3339" max="3339" width="14" customWidth="1"/>
    <col min="3340" max="3340" width="9.28515625" customWidth="1"/>
    <col min="3585" max="3585" width="3.42578125" bestFit="1" customWidth="1"/>
    <col min="3586" max="3586" width="4.140625" customWidth="1"/>
    <col min="3588" max="3588" width="0.28515625" customWidth="1"/>
    <col min="3589" max="3589" width="27.7109375" customWidth="1"/>
    <col min="3590" max="3590" width="13.7109375" bestFit="1" customWidth="1"/>
    <col min="3591" max="3591" width="13.85546875" customWidth="1"/>
    <col min="3592" max="3592" width="9.140625" customWidth="1"/>
    <col min="3593" max="3593" width="14" customWidth="1"/>
    <col min="3594" max="3594" width="15.28515625" customWidth="1"/>
    <col min="3595" max="3595" width="14" customWidth="1"/>
    <col min="3596" max="3596" width="9.28515625" customWidth="1"/>
    <col min="3841" max="3841" width="3.42578125" bestFit="1" customWidth="1"/>
    <col min="3842" max="3842" width="4.140625" customWidth="1"/>
    <col min="3844" max="3844" width="0.28515625" customWidth="1"/>
    <col min="3845" max="3845" width="27.7109375" customWidth="1"/>
    <col min="3846" max="3846" width="13.7109375" bestFit="1" customWidth="1"/>
    <col min="3847" max="3847" width="13.85546875" customWidth="1"/>
    <col min="3848" max="3848" width="9.140625" customWidth="1"/>
    <col min="3849" max="3849" width="14" customWidth="1"/>
    <col min="3850" max="3850" width="15.28515625" customWidth="1"/>
    <col min="3851" max="3851" width="14" customWidth="1"/>
    <col min="3852" max="3852" width="9.28515625" customWidth="1"/>
    <col min="4097" max="4097" width="3.42578125" bestFit="1" customWidth="1"/>
    <col min="4098" max="4098" width="4.140625" customWidth="1"/>
    <col min="4100" max="4100" width="0.28515625" customWidth="1"/>
    <col min="4101" max="4101" width="27.7109375" customWidth="1"/>
    <col min="4102" max="4102" width="13.7109375" bestFit="1" customWidth="1"/>
    <col min="4103" max="4103" width="13.85546875" customWidth="1"/>
    <col min="4104" max="4104" width="9.140625" customWidth="1"/>
    <col min="4105" max="4105" width="14" customWidth="1"/>
    <col min="4106" max="4106" width="15.28515625" customWidth="1"/>
    <col min="4107" max="4107" width="14" customWidth="1"/>
    <col min="4108" max="4108" width="9.28515625" customWidth="1"/>
    <col min="4353" max="4353" width="3.42578125" bestFit="1" customWidth="1"/>
    <col min="4354" max="4354" width="4.140625" customWidth="1"/>
    <col min="4356" max="4356" width="0.28515625" customWidth="1"/>
    <col min="4357" max="4357" width="27.7109375" customWidth="1"/>
    <col min="4358" max="4358" width="13.7109375" bestFit="1" customWidth="1"/>
    <col min="4359" max="4359" width="13.85546875" customWidth="1"/>
    <col min="4360" max="4360" width="9.140625" customWidth="1"/>
    <col min="4361" max="4361" width="14" customWidth="1"/>
    <col min="4362" max="4362" width="15.28515625" customWidth="1"/>
    <col min="4363" max="4363" width="14" customWidth="1"/>
    <col min="4364" max="4364" width="9.28515625" customWidth="1"/>
    <col min="4609" max="4609" width="3.42578125" bestFit="1" customWidth="1"/>
    <col min="4610" max="4610" width="4.140625" customWidth="1"/>
    <col min="4612" max="4612" width="0.28515625" customWidth="1"/>
    <col min="4613" max="4613" width="27.7109375" customWidth="1"/>
    <col min="4614" max="4614" width="13.7109375" bestFit="1" customWidth="1"/>
    <col min="4615" max="4615" width="13.85546875" customWidth="1"/>
    <col min="4616" max="4616" width="9.140625" customWidth="1"/>
    <col min="4617" max="4617" width="14" customWidth="1"/>
    <col min="4618" max="4618" width="15.28515625" customWidth="1"/>
    <col min="4619" max="4619" width="14" customWidth="1"/>
    <col min="4620" max="4620" width="9.28515625" customWidth="1"/>
    <col min="4865" max="4865" width="3.42578125" bestFit="1" customWidth="1"/>
    <col min="4866" max="4866" width="4.140625" customWidth="1"/>
    <col min="4868" max="4868" width="0.28515625" customWidth="1"/>
    <col min="4869" max="4869" width="27.7109375" customWidth="1"/>
    <col min="4870" max="4870" width="13.7109375" bestFit="1" customWidth="1"/>
    <col min="4871" max="4871" width="13.85546875" customWidth="1"/>
    <col min="4872" max="4872" width="9.140625" customWidth="1"/>
    <col min="4873" max="4873" width="14" customWidth="1"/>
    <col min="4874" max="4874" width="15.28515625" customWidth="1"/>
    <col min="4875" max="4875" width="14" customWidth="1"/>
    <col min="4876" max="4876" width="9.28515625" customWidth="1"/>
    <col min="5121" max="5121" width="3.42578125" bestFit="1" customWidth="1"/>
    <col min="5122" max="5122" width="4.140625" customWidth="1"/>
    <col min="5124" max="5124" width="0.28515625" customWidth="1"/>
    <col min="5125" max="5125" width="27.7109375" customWidth="1"/>
    <col min="5126" max="5126" width="13.7109375" bestFit="1" customWidth="1"/>
    <col min="5127" max="5127" width="13.85546875" customWidth="1"/>
    <col min="5128" max="5128" width="9.140625" customWidth="1"/>
    <col min="5129" max="5129" width="14" customWidth="1"/>
    <col min="5130" max="5130" width="15.28515625" customWidth="1"/>
    <col min="5131" max="5131" width="14" customWidth="1"/>
    <col min="5132" max="5132" width="9.28515625" customWidth="1"/>
    <col min="5377" max="5377" width="3.42578125" bestFit="1" customWidth="1"/>
    <col min="5378" max="5378" width="4.140625" customWidth="1"/>
    <col min="5380" max="5380" width="0.28515625" customWidth="1"/>
    <col min="5381" max="5381" width="27.7109375" customWidth="1"/>
    <col min="5382" max="5382" width="13.7109375" bestFit="1" customWidth="1"/>
    <col min="5383" max="5383" width="13.85546875" customWidth="1"/>
    <col min="5384" max="5384" width="9.140625" customWidth="1"/>
    <col min="5385" max="5385" width="14" customWidth="1"/>
    <col min="5386" max="5386" width="15.28515625" customWidth="1"/>
    <col min="5387" max="5387" width="14" customWidth="1"/>
    <col min="5388" max="5388" width="9.28515625" customWidth="1"/>
    <col min="5633" max="5633" width="3.42578125" bestFit="1" customWidth="1"/>
    <col min="5634" max="5634" width="4.140625" customWidth="1"/>
    <col min="5636" max="5636" width="0.28515625" customWidth="1"/>
    <col min="5637" max="5637" width="27.7109375" customWidth="1"/>
    <col min="5638" max="5638" width="13.7109375" bestFit="1" customWidth="1"/>
    <col min="5639" max="5639" width="13.85546875" customWidth="1"/>
    <col min="5640" max="5640" width="9.140625" customWidth="1"/>
    <col min="5641" max="5641" width="14" customWidth="1"/>
    <col min="5642" max="5642" width="15.28515625" customWidth="1"/>
    <col min="5643" max="5643" width="14" customWidth="1"/>
    <col min="5644" max="5644" width="9.28515625" customWidth="1"/>
    <col min="5889" max="5889" width="3.42578125" bestFit="1" customWidth="1"/>
    <col min="5890" max="5890" width="4.140625" customWidth="1"/>
    <col min="5892" max="5892" width="0.28515625" customWidth="1"/>
    <col min="5893" max="5893" width="27.7109375" customWidth="1"/>
    <col min="5894" max="5894" width="13.7109375" bestFit="1" customWidth="1"/>
    <col min="5895" max="5895" width="13.85546875" customWidth="1"/>
    <col min="5896" max="5896" width="9.140625" customWidth="1"/>
    <col min="5897" max="5897" width="14" customWidth="1"/>
    <col min="5898" max="5898" width="15.28515625" customWidth="1"/>
    <col min="5899" max="5899" width="14" customWidth="1"/>
    <col min="5900" max="5900" width="9.28515625" customWidth="1"/>
    <col min="6145" max="6145" width="3.42578125" bestFit="1" customWidth="1"/>
    <col min="6146" max="6146" width="4.140625" customWidth="1"/>
    <col min="6148" max="6148" width="0.28515625" customWidth="1"/>
    <col min="6149" max="6149" width="27.7109375" customWidth="1"/>
    <col min="6150" max="6150" width="13.7109375" bestFit="1" customWidth="1"/>
    <col min="6151" max="6151" width="13.85546875" customWidth="1"/>
    <col min="6152" max="6152" width="9.140625" customWidth="1"/>
    <col min="6153" max="6153" width="14" customWidth="1"/>
    <col min="6154" max="6154" width="15.28515625" customWidth="1"/>
    <col min="6155" max="6155" width="14" customWidth="1"/>
    <col min="6156" max="6156" width="9.28515625" customWidth="1"/>
    <col min="6401" max="6401" width="3.42578125" bestFit="1" customWidth="1"/>
    <col min="6402" max="6402" width="4.140625" customWidth="1"/>
    <col min="6404" max="6404" width="0.28515625" customWidth="1"/>
    <col min="6405" max="6405" width="27.7109375" customWidth="1"/>
    <col min="6406" max="6406" width="13.7109375" bestFit="1" customWidth="1"/>
    <col min="6407" max="6407" width="13.85546875" customWidth="1"/>
    <col min="6408" max="6408" width="9.140625" customWidth="1"/>
    <col min="6409" max="6409" width="14" customWidth="1"/>
    <col min="6410" max="6410" width="15.28515625" customWidth="1"/>
    <col min="6411" max="6411" width="14" customWidth="1"/>
    <col min="6412" max="6412" width="9.28515625" customWidth="1"/>
    <col min="6657" max="6657" width="3.42578125" bestFit="1" customWidth="1"/>
    <col min="6658" max="6658" width="4.140625" customWidth="1"/>
    <col min="6660" max="6660" width="0.28515625" customWidth="1"/>
    <col min="6661" max="6661" width="27.7109375" customWidth="1"/>
    <col min="6662" max="6662" width="13.7109375" bestFit="1" customWidth="1"/>
    <col min="6663" max="6663" width="13.85546875" customWidth="1"/>
    <col min="6664" max="6664" width="9.140625" customWidth="1"/>
    <col min="6665" max="6665" width="14" customWidth="1"/>
    <col min="6666" max="6666" width="15.28515625" customWidth="1"/>
    <col min="6667" max="6667" width="14" customWidth="1"/>
    <col min="6668" max="6668" width="9.28515625" customWidth="1"/>
    <col min="6913" max="6913" width="3.42578125" bestFit="1" customWidth="1"/>
    <col min="6914" max="6914" width="4.140625" customWidth="1"/>
    <col min="6916" max="6916" width="0.28515625" customWidth="1"/>
    <col min="6917" max="6917" width="27.7109375" customWidth="1"/>
    <col min="6918" max="6918" width="13.7109375" bestFit="1" customWidth="1"/>
    <col min="6919" max="6919" width="13.85546875" customWidth="1"/>
    <col min="6920" max="6920" width="9.140625" customWidth="1"/>
    <col min="6921" max="6921" width="14" customWidth="1"/>
    <col min="6922" max="6922" width="15.28515625" customWidth="1"/>
    <col min="6923" max="6923" width="14" customWidth="1"/>
    <col min="6924" max="6924" width="9.28515625" customWidth="1"/>
    <col min="7169" max="7169" width="3.42578125" bestFit="1" customWidth="1"/>
    <col min="7170" max="7170" width="4.140625" customWidth="1"/>
    <col min="7172" max="7172" width="0.28515625" customWidth="1"/>
    <col min="7173" max="7173" width="27.7109375" customWidth="1"/>
    <col min="7174" max="7174" width="13.7109375" bestFit="1" customWidth="1"/>
    <col min="7175" max="7175" width="13.85546875" customWidth="1"/>
    <col min="7176" max="7176" width="9.140625" customWidth="1"/>
    <col min="7177" max="7177" width="14" customWidth="1"/>
    <col min="7178" max="7178" width="15.28515625" customWidth="1"/>
    <col min="7179" max="7179" width="14" customWidth="1"/>
    <col min="7180" max="7180" width="9.28515625" customWidth="1"/>
    <col min="7425" max="7425" width="3.42578125" bestFit="1" customWidth="1"/>
    <col min="7426" max="7426" width="4.140625" customWidth="1"/>
    <col min="7428" max="7428" width="0.28515625" customWidth="1"/>
    <col min="7429" max="7429" width="27.7109375" customWidth="1"/>
    <col min="7430" max="7430" width="13.7109375" bestFit="1" customWidth="1"/>
    <col min="7431" max="7431" width="13.85546875" customWidth="1"/>
    <col min="7432" max="7432" width="9.140625" customWidth="1"/>
    <col min="7433" max="7433" width="14" customWidth="1"/>
    <col min="7434" max="7434" width="15.28515625" customWidth="1"/>
    <col min="7435" max="7435" width="14" customWidth="1"/>
    <col min="7436" max="7436" width="9.28515625" customWidth="1"/>
    <col min="7681" max="7681" width="3.42578125" bestFit="1" customWidth="1"/>
    <col min="7682" max="7682" width="4.140625" customWidth="1"/>
    <col min="7684" max="7684" width="0.28515625" customWidth="1"/>
    <col min="7685" max="7685" width="27.7109375" customWidth="1"/>
    <col min="7686" max="7686" width="13.7109375" bestFit="1" customWidth="1"/>
    <col min="7687" max="7687" width="13.85546875" customWidth="1"/>
    <col min="7688" max="7688" width="9.140625" customWidth="1"/>
    <col min="7689" max="7689" width="14" customWidth="1"/>
    <col min="7690" max="7690" width="15.28515625" customWidth="1"/>
    <col min="7691" max="7691" width="14" customWidth="1"/>
    <col min="7692" max="7692" width="9.28515625" customWidth="1"/>
    <col min="7937" max="7937" width="3.42578125" bestFit="1" customWidth="1"/>
    <col min="7938" max="7938" width="4.140625" customWidth="1"/>
    <col min="7940" max="7940" width="0.28515625" customWidth="1"/>
    <col min="7941" max="7941" width="27.7109375" customWidth="1"/>
    <col min="7942" max="7942" width="13.7109375" bestFit="1" customWidth="1"/>
    <col min="7943" max="7943" width="13.85546875" customWidth="1"/>
    <col min="7944" max="7944" width="9.140625" customWidth="1"/>
    <col min="7945" max="7945" width="14" customWidth="1"/>
    <col min="7946" max="7946" width="15.28515625" customWidth="1"/>
    <col min="7947" max="7947" width="14" customWidth="1"/>
    <col min="7948" max="7948" width="9.28515625" customWidth="1"/>
    <col min="8193" max="8193" width="3.42578125" bestFit="1" customWidth="1"/>
    <col min="8194" max="8194" width="4.140625" customWidth="1"/>
    <col min="8196" max="8196" width="0.28515625" customWidth="1"/>
    <col min="8197" max="8197" width="27.7109375" customWidth="1"/>
    <col min="8198" max="8198" width="13.7109375" bestFit="1" customWidth="1"/>
    <col min="8199" max="8199" width="13.85546875" customWidth="1"/>
    <col min="8200" max="8200" width="9.140625" customWidth="1"/>
    <col min="8201" max="8201" width="14" customWidth="1"/>
    <col min="8202" max="8202" width="15.28515625" customWidth="1"/>
    <col min="8203" max="8203" width="14" customWidth="1"/>
    <col min="8204" max="8204" width="9.28515625" customWidth="1"/>
    <col min="8449" max="8449" width="3.42578125" bestFit="1" customWidth="1"/>
    <col min="8450" max="8450" width="4.140625" customWidth="1"/>
    <col min="8452" max="8452" width="0.28515625" customWidth="1"/>
    <col min="8453" max="8453" width="27.7109375" customWidth="1"/>
    <col min="8454" max="8454" width="13.7109375" bestFit="1" customWidth="1"/>
    <col min="8455" max="8455" width="13.85546875" customWidth="1"/>
    <col min="8456" max="8456" width="9.140625" customWidth="1"/>
    <col min="8457" max="8457" width="14" customWidth="1"/>
    <col min="8458" max="8458" width="15.28515625" customWidth="1"/>
    <col min="8459" max="8459" width="14" customWidth="1"/>
    <col min="8460" max="8460" width="9.28515625" customWidth="1"/>
    <col min="8705" max="8705" width="3.42578125" bestFit="1" customWidth="1"/>
    <col min="8706" max="8706" width="4.140625" customWidth="1"/>
    <col min="8708" max="8708" width="0.28515625" customWidth="1"/>
    <col min="8709" max="8709" width="27.7109375" customWidth="1"/>
    <col min="8710" max="8710" width="13.7109375" bestFit="1" customWidth="1"/>
    <col min="8711" max="8711" width="13.85546875" customWidth="1"/>
    <col min="8712" max="8712" width="9.140625" customWidth="1"/>
    <col min="8713" max="8713" width="14" customWidth="1"/>
    <col min="8714" max="8714" width="15.28515625" customWidth="1"/>
    <col min="8715" max="8715" width="14" customWidth="1"/>
    <col min="8716" max="8716" width="9.28515625" customWidth="1"/>
    <col min="8961" max="8961" width="3.42578125" bestFit="1" customWidth="1"/>
    <col min="8962" max="8962" width="4.140625" customWidth="1"/>
    <col min="8964" max="8964" width="0.28515625" customWidth="1"/>
    <col min="8965" max="8965" width="27.7109375" customWidth="1"/>
    <col min="8966" max="8966" width="13.7109375" bestFit="1" customWidth="1"/>
    <col min="8967" max="8967" width="13.85546875" customWidth="1"/>
    <col min="8968" max="8968" width="9.140625" customWidth="1"/>
    <col min="8969" max="8969" width="14" customWidth="1"/>
    <col min="8970" max="8970" width="15.28515625" customWidth="1"/>
    <col min="8971" max="8971" width="14" customWidth="1"/>
    <col min="8972" max="8972" width="9.28515625" customWidth="1"/>
    <col min="9217" max="9217" width="3.42578125" bestFit="1" customWidth="1"/>
    <col min="9218" max="9218" width="4.140625" customWidth="1"/>
    <col min="9220" max="9220" width="0.28515625" customWidth="1"/>
    <col min="9221" max="9221" width="27.7109375" customWidth="1"/>
    <col min="9222" max="9222" width="13.7109375" bestFit="1" customWidth="1"/>
    <col min="9223" max="9223" width="13.85546875" customWidth="1"/>
    <col min="9224" max="9224" width="9.140625" customWidth="1"/>
    <col min="9225" max="9225" width="14" customWidth="1"/>
    <col min="9226" max="9226" width="15.28515625" customWidth="1"/>
    <col min="9227" max="9227" width="14" customWidth="1"/>
    <col min="9228" max="9228" width="9.28515625" customWidth="1"/>
    <col min="9473" max="9473" width="3.42578125" bestFit="1" customWidth="1"/>
    <col min="9474" max="9474" width="4.140625" customWidth="1"/>
    <col min="9476" max="9476" width="0.28515625" customWidth="1"/>
    <col min="9477" max="9477" width="27.7109375" customWidth="1"/>
    <col min="9478" max="9478" width="13.7109375" bestFit="1" customWidth="1"/>
    <col min="9479" max="9479" width="13.85546875" customWidth="1"/>
    <col min="9480" max="9480" width="9.140625" customWidth="1"/>
    <col min="9481" max="9481" width="14" customWidth="1"/>
    <col min="9482" max="9482" width="15.28515625" customWidth="1"/>
    <col min="9483" max="9483" width="14" customWidth="1"/>
    <col min="9484" max="9484" width="9.28515625" customWidth="1"/>
    <col min="9729" max="9729" width="3.42578125" bestFit="1" customWidth="1"/>
    <col min="9730" max="9730" width="4.140625" customWidth="1"/>
    <col min="9732" max="9732" width="0.28515625" customWidth="1"/>
    <col min="9733" max="9733" width="27.7109375" customWidth="1"/>
    <col min="9734" max="9734" width="13.7109375" bestFit="1" customWidth="1"/>
    <col min="9735" max="9735" width="13.85546875" customWidth="1"/>
    <col min="9736" max="9736" width="9.140625" customWidth="1"/>
    <col min="9737" max="9737" width="14" customWidth="1"/>
    <col min="9738" max="9738" width="15.28515625" customWidth="1"/>
    <col min="9739" max="9739" width="14" customWidth="1"/>
    <col min="9740" max="9740" width="9.28515625" customWidth="1"/>
    <col min="9985" max="9985" width="3.42578125" bestFit="1" customWidth="1"/>
    <col min="9986" max="9986" width="4.140625" customWidth="1"/>
    <col min="9988" max="9988" width="0.28515625" customWidth="1"/>
    <col min="9989" max="9989" width="27.7109375" customWidth="1"/>
    <col min="9990" max="9990" width="13.7109375" bestFit="1" customWidth="1"/>
    <col min="9991" max="9991" width="13.85546875" customWidth="1"/>
    <col min="9992" max="9992" width="9.140625" customWidth="1"/>
    <col min="9993" max="9993" width="14" customWidth="1"/>
    <col min="9994" max="9994" width="15.28515625" customWidth="1"/>
    <col min="9995" max="9995" width="14" customWidth="1"/>
    <col min="9996" max="9996" width="9.28515625" customWidth="1"/>
    <col min="10241" max="10241" width="3.42578125" bestFit="1" customWidth="1"/>
    <col min="10242" max="10242" width="4.140625" customWidth="1"/>
    <col min="10244" max="10244" width="0.28515625" customWidth="1"/>
    <col min="10245" max="10245" width="27.7109375" customWidth="1"/>
    <col min="10246" max="10246" width="13.7109375" bestFit="1" customWidth="1"/>
    <col min="10247" max="10247" width="13.85546875" customWidth="1"/>
    <col min="10248" max="10248" width="9.140625" customWidth="1"/>
    <col min="10249" max="10249" width="14" customWidth="1"/>
    <col min="10250" max="10250" width="15.28515625" customWidth="1"/>
    <col min="10251" max="10251" width="14" customWidth="1"/>
    <col min="10252" max="10252" width="9.28515625" customWidth="1"/>
    <col min="10497" max="10497" width="3.42578125" bestFit="1" customWidth="1"/>
    <col min="10498" max="10498" width="4.140625" customWidth="1"/>
    <col min="10500" max="10500" width="0.28515625" customWidth="1"/>
    <col min="10501" max="10501" width="27.7109375" customWidth="1"/>
    <col min="10502" max="10502" width="13.7109375" bestFit="1" customWidth="1"/>
    <col min="10503" max="10503" width="13.85546875" customWidth="1"/>
    <col min="10504" max="10504" width="9.140625" customWidth="1"/>
    <col min="10505" max="10505" width="14" customWidth="1"/>
    <col min="10506" max="10506" width="15.28515625" customWidth="1"/>
    <col min="10507" max="10507" width="14" customWidth="1"/>
    <col min="10508" max="10508" width="9.28515625" customWidth="1"/>
    <col min="10753" max="10753" width="3.42578125" bestFit="1" customWidth="1"/>
    <col min="10754" max="10754" width="4.140625" customWidth="1"/>
    <col min="10756" max="10756" width="0.28515625" customWidth="1"/>
    <col min="10757" max="10757" width="27.7109375" customWidth="1"/>
    <col min="10758" max="10758" width="13.7109375" bestFit="1" customWidth="1"/>
    <col min="10759" max="10759" width="13.85546875" customWidth="1"/>
    <col min="10760" max="10760" width="9.140625" customWidth="1"/>
    <col min="10761" max="10761" width="14" customWidth="1"/>
    <col min="10762" max="10762" width="15.28515625" customWidth="1"/>
    <col min="10763" max="10763" width="14" customWidth="1"/>
    <col min="10764" max="10764" width="9.28515625" customWidth="1"/>
    <col min="11009" max="11009" width="3.42578125" bestFit="1" customWidth="1"/>
    <col min="11010" max="11010" width="4.140625" customWidth="1"/>
    <col min="11012" max="11012" width="0.28515625" customWidth="1"/>
    <col min="11013" max="11013" width="27.7109375" customWidth="1"/>
    <col min="11014" max="11014" width="13.7109375" bestFit="1" customWidth="1"/>
    <col min="11015" max="11015" width="13.85546875" customWidth="1"/>
    <col min="11016" max="11016" width="9.140625" customWidth="1"/>
    <col min="11017" max="11017" width="14" customWidth="1"/>
    <col min="11018" max="11018" width="15.28515625" customWidth="1"/>
    <col min="11019" max="11019" width="14" customWidth="1"/>
    <col min="11020" max="11020" width="9.28515625" customWidth="1"/>
    <col min="11265" max="11265" width="3.42578125" bestFit="1" customWidth="1"/>
    <col min="11266" max="11266" width="4.140625" customWidth="1"/>
    <col min="11268" max="11268" width="0.28515625" customWidth="1"/>
    <col min="11269" max="11269" width="27.7109375" customWidth="1"/>
    <col min="11270" max="11270" width="13.7109375" bestFit="1" customWidth="1"/>
    <col min="11271" max="11271" width="13.85546875" customWidth="1"/>
    <col min="11272" max="11272" width="9.140625" customWidth="1"/>
    <col min="11273" max="11273" width="14" customWidth="1"/>
    <col min="11274" max="11274" width="15.28515625" customWidth="1"/>
    <col min="11275" max="11275" width="14" customWidth="1"/>
    <col min="11276" max="11276" width="9.28515625" customWidth="1"/>
    <col min="11521" max="11521" width="3.42578125" bestFit="1" customWidth="1"/>
    <col min="11522" max="11522" width="4.140625" customWidth="1"/>
    <col min="11524" max="11524" width="0.28515625" customWidth="1"/>
    <col min="11525" max="11525" width="27.7109375" customWidth="1"/>
    <col min="11526" max="11526" width="13.7109375" bestFit="1" customWidth="1"/>
    <col min="11527" max="11527" width="13.85546875" customWidth="1"/>
    <col min="11528" max="11528" width="9.140625" customWidth="1"/>
    <col min="11529" max="11529" width="14" customWidth="1"/>
    <col min="11530" max="11530" width="15.28515625" customWidth="1"/>
    <col min="11531" max="11531" width="14" customWidth="1"/>
    <col min="11532" max="11532" width="9.28515625" customWidth="1"/>
    <col min="11777" max="11777" width="3.42578125" bestFit="1" customWidth="1"/>
    <col min="11778" max="11778" width="4.140625" customWidth="1"/>
    <col min="11780" max="11780" width="0.28515625" customWidth="1"/>
    <col min="11781" max="11781" width="27.7109375" customWidth="1"/>
    <col min="11782" max="11782" width="13.7109375" bestFit="1" customWidth="1"/>
    <col min="11783" max="11783" width="13.85546875" customWidth="1"/>
    <col min="11784" max="11784" width="9.140625" customWidth="1"/>
    <col min="11785" max="11785" width="14" customWidth="1"/>
    <col min="11786" max="11786" width="15.28515625" customWidth="1"/>
    <col min="11787" max="11787" width="14" customWidth="1"/>
    <col min="11788" max="11788" width="9.28515625" customWidth="1"/>
    <col min="12033" max="12033" width="3.42578125" bestFit="1" customWidth="1"/>
    <col min="12034" max="12034" width="4.140625" customWidth="1"/>
    <col min="12036" max="12036" width="0.28515625" customWidth="1"/>
    <col min="12037" max="12037" width="27.7109375" customWidth="1"/>
    <col min="12038" max="12038" width="13.7109375" bestFit="1" customWidth="1"/>
    <col min="12039" max="12039" width="13.85546875" customWidth="1"/>
    <col min="12040" max="12040" width="9.140625" customWidth="1"/>
    <col min="12041" max="12041" width="14" customWidth="1"/>
    <col min="12042" max="12042" width="15.28515625" customWidth="1"/>
    <col min="12043" max="12043" width="14" customWidth="1"/>
    <col min="12044" max="12044" width="9.28515625" customWidth="1"/>
    <col min="12289" max="12289" width="3.42578125" bestFit="1" customWidth="1"/>
    <col min="12290" max="12290" width="4.140625" customWidth="1"/>
    <col min="12292" max="12292" width="0.28515625" customWidth="1"/>
    <col min="12293" max="12293" width="27.7109375" customWidth="1"/>
    <col min="12294" max="12294" width="13.7109375" bestFit="1" customWidth="1"/>
    <col min="12295" max="12295" width="13.85546875" customWidth="1"/>
    <col min="12296" max="12296" width="9.140625" customWidth="1"/>
    <col min="12297" max="12297" width="14" customWidth="1"/>
    <col min="12298" max="12298" width="15.28515625" customWidth="1"/>
    <col min="12299" max="12299" width="14" customWidth="1"/>
    <col min="12300" max="12300" width="9.28515625" customWidth="1"/>
    <col min="12545" max="12545" width="3.42578125" bestFit="1" customWidth="1"/>
    <col min="12546" max="12546" width="4.140625" customWidth="1"/>
    <col min="12548" max="12548" width="0.28515625" customWidth="1"/>
    <col min="12549" max="12549" width="27.7109375" customWidth="1"/>
    <col min="12550" max="12550" width="13.7109375" bestFit="1" customWidth="1"/>
    <col min="12551" max="12551" width="13.85546875" customWidth="1"/>
    <col min="12552" max="12552" width="9.140625" customWidth="1"/>
    <col min="12553" max="12553" width="14" customWidth="1"/>
    <col min="12554" max="12554" width="15.28515625" customWidth="1"/>
    <col min="12555" max="12555" width="14" customWidth="1"/>
    <col min="12556" max="12556" width="9.28515625" customWidth="1"/>
    <col min="12801" max="12801" width="3.42578125" bestFit="1" customWidth="1"/>
    <col min="12802" max="12802" width="4.140625" customWidth="1"/>
    <col min="12804" max="12804" width="0.28515625" customWidth="1"/>
    <col min="12805" max="12805" width="27.7109375" customWidth="1"/>
    <col min="12806" max="12806" width="13.7109375" bestFit="1" customWidth="1"/>
    <col min="12807" max="12807" width="13.85546875" customWidth="1"/>
    <col min="12808" max="12808" width="9.140625" customWidth="1"/>
    <col min="12809" max="12809" width="14" customWidth="1"/>
    <col min="12810" max="12810" width="15.28515625" customWidth="1"/>
    <col min="12811" max="12811" width="14" customWidth="1"/>
    <col min="12812" max="12812" width="9.28515625" customWidth="1"/>
    <col min="13057" max="13057" width="3.42578125" bestFit="1" customWidth="1"/>
    <col min="13058" max="13058" width="4.140625" customWidth="1"/>
    <col min="13060" max="13060" width="0.28515625" customWidth="1"/>
    <col min="13061" max="13061" width="27.7109375" customWidth="1"/>
    <col min="13062" max="13062" width="13.7109375" bestFit="1" customWidth="1"/>
    <col min="13063" max="13063" width="13.85546875" customWidth="1"/>
    <col min="13064" max="13064" width="9.140625" customWidth="1"/>
    <col min="13065" max="13065" width="14" customWidth="1"/>
    <col min="13066" max="13066" width="15.28515625" customWidth="1"/>
    <col min="13067" max="13067" width="14" customWidth="1"/>
    <col min="13068" max="13068" width="9.28515625" customWidth="1"/>
    <col min="13313" max="13313" width="3.42578125" bestFit="1" customWidth="1"/>
    <col min="13314" max="13314" width="4.140625" customWidth="1"/>
    <col min="13316" max="13316" width="0.28515625" customWidth="1"/>
    <col min="13317" max="13317" width="27.7109375" customWidth="1"/>
    <col min="13318" max="13318" width="13.7109375" bestFit="1" customWidth="1"/>
    <col min="13319" max="13319" width="13.85546875" customWidth="1"/>
    <col min="13320" max="13320" width="9.140625" customWidth="1"/>
    <col min="13321" max="13321" width="14" customWidth="1"/>
    <col min="13322" max="13322" width="15.28515625" customWidth="1"/>
    <col min="13323" max="13323" width="14" customWidth="1"/>
    <col min="13324" max="13324" width="9.28515625" customWidth="1"/>
    <col min="13569" max="13569" width="3.42578125" bestFit="1" customWidth="1"/>
    <col min="13570" max="13570" width="4.140625" customWidth="1"/>
    <col min="13572" max="13572" width="0.28515625" customWidth="1"/>
    <col min="13573" max="13573" width="27.7109375" customWidth="1"/>
    <col min="13574" max="13574" width="13.7109375" bestFit="1" customWidth="1"/>
    <col min="13575" max="13575" width="13.85546875" customWidth="1"/>
    <col min="13576" max="13576" width="9.140625" customWidth="1"/>
    <col min="13577" max="13577" width="14" customWidth="1"/>
    <col min="13578" max="13578" width="15.28515625" customWidth="1"/>
    <col min="13579" max="13579" width="14" customWidth="1"/>
    <col min="13580" max="13580" width="9.28515625" customWidth="1"/>
    <col min="13825" max="13825" width="3.42578125" bestFit="1" customWidth="1"/>
    <col min="13826" max="13826" width="4.140625" customWidth="1"/>
    <col min="13828" max="13828" width="0.28515625" customWidth="1"/>
    <col min="13829" max="13829" width="27.7109375" customWidth="1"/>
    <col min="13830" max="13830" width="13.7109375" bestFit="1" customWidth="1"/>
    <col min="13831" max="13831" width="13.85546875" customWidth="1"/>
    <col min="13832" max="13832" width="9.140625" customWidth="1"/>
    <col min="13833" max="13833" width="14" customWidth="1"/>
    <col min="13834" max="13834" width="15.28515625" customWidth="1"/>
    <col min="13835" max="13835" width="14" customWidth="1"/>
    <col min="13836" max="13836" width="9.28515625" customWidth="1"/>
    <col min="14081" max="14081" width="3.42578125" bestFit="1" customWidth="1"/>
    <col min="14082" max="14082" width="4.140625" customWidth="1"/>
    <col min="14084" max="14084" width="0.28515625" customWidth="1"/>
    <col min="14085" max="14085" width="27.7109375" customWidth="1"/>
    <col min="14086" max="14086" width="13.7109375" bestFit="1" customWidth="1"/>
    <col min="14087" max="14087" width="13.85546875" customWidth="1"/>
    <col min="14088" max="14088" width="9.140625" customWidth="1"/>
    <col min="14089" max="14089" width="14" customWidth="1"/>
    <col min="14090" max="14090" width="15.28515625" customWidth="1"/>
    <col min="14091" max="14091" width="14" customWidth="1"/>
    <col min="14092" max="14092" width="9.28515625" customWidth="1"/>
    <col min="14337" max="14337" width="3.42578125" bestFit="1" customWidth="1"/>
    <col min="14338" max="14338" width="4.140625" customWidth="1"/>
    <col min="14340" max="14340" width="0.28515625" customWidth="1"/>
    <col min="14341" max="14341" width="27.7109375" customWidth="1"/>
    <col min="14342" max="14342" width="13.7109375" bestFit="1" customWidth="1"/>
    <col min="14343" max="14343" width="13.85546875" customWidth="1"/>
    <col min="14344" max="14344" width="9.140625" customWidth="1"/>
    <col min="14345" max="14345" width="14" customWidth="1"/>
    <col min="14346" max="14346" width="15.28515625" customWidth="1"/>
    <col min="14347" max="14347" width="14" customWidth="1"/>
    <col min="14348" max="14348" width="9.28515625" customWidth="1"/>
    <col min="14593" max="14593" width="3.42578125" bestFit="1" customWidth="1"/>
    <col min="14594" max="14594" width="4.140625" customWidth="1"/>
    <col min="14596" max="14596" width="0.28515625" customWidth="1"/>
    <col min="14597" max="14597" width="27.7109375" customWidth="1"/>
    <col min="14598" max="14598" width="13.7109375" bestFit="1" customWidth="1"/>
    <col min="14599" max="14599" width="13.85546875" customWidth="1"/>
    <col min="14600" max="14600" width="9.140625" customWidth="1"/>
    <col min="14601" max="14601" width="14" customWidth="1"/>
    <col min="14602" max="14602" width="15.28515625" customWidth="1"/>
    <col min="14603" max="14603" width="14" customWidth="1"/>
    <col min="14604" max="14604" width="9.28515625" customWidth="1"/>
    <col min="14849" max="14849" width="3.42578125" bestFit="1" customWidth="1"/>
    <col min="14850" max="14850" width="4.140625" customWidth="1"/>
    <col min="14852" max="14852" width="0.28515625" customWidth="1"/>
    <col min="14853" max="14853" width="27.7109375" customWidth="1"/>
    <col min="14854" max="14854" width="13.7109375" bestFit="1" customWidth="1"/>
    <col min="14855" max="14855" width="13.85546875" customWidth="1"/>
    <col min="14856" max="14856" width="9.140625" customWidth="1"/>
    <col min="14857" max="14857" width="14" customWidth="1"/>
    <col min="14858" max="14858" width="15.28515625" customWidth="1"/>
    <col min="14859" max="14859" width="14" customWidth="1"/>
    <col min="14860" max="14860" width="9.28515625" customWidth="1"/>
    <col min="15105" max="15105" width="3.42578125" bestFit="1" customWidth="1"/>
    <col min="15106" max="15106" width="4.140625" customWidth="1"/>
    <col min="15108" max="15108" width="0.28515625" customWidth="1"/>
    <col min="15109" max="15109" width="27.7109375" customWidth="1"/>
    <col min="15110" max="15110" width="13.7109375" bestFit="1" customWidth="1"/>
    <col min="15111" max="15111" width="13.85546875" customWidth="1"/>
    <col min="15112" max="15112" width="9.140625" customWidth="1"/>
    <col min="15113" max="15113" width="14" customWidth="1"/>
    <col min="15114" max="15114" width="15.28515625" customWidth="1"/>
    <col min="15115" max="15115" width="14" customWidth="1"/>
    <col min="15116" max="15116" width="9.28515625" customWidth="1"/>
    <col min="15361" max="15361" width="3.42578125" bestFit="1" customWidth="1"/>
    <col min="15362" max="15362" width="4.140625" customWidth="1"/>
    <col min="15364" max="15364" width="0.28515625" customWidth="1"/>
    <col min="15365" max="15365" width="27.7109375" customWidth="1"/>
    <col min="15366" max="15366" width="13.7109375" bestFit="1" customWidth="1"/>
    <col min="15367" max="15367" width="13.85546875" customWidth="1"/>
    <col min="15368" max="15368" width="9.140625" customWidth="1"/>
    <col min="15369" max="15369" width="14" customWidth="1"/>
    <col min="15370" max="15370" width="15.28515625" customWidth="1"/>
    <col min="15371" max="15371" width="14" customWidth="1"/>
    <col min="15372" max="15372" width="9.28515625" customWidth="1"/>
    <col min="15617" max="15617" width="3.42578125" bestFit="1" customWidth="1"/>
    <col min="15618" max="15618" width="4.140625" customWidth="1"/>
    <col min="15620" max="15620" width="0.28515625" customWidth="1"/>
    <col min="15621" max="15621" width="27.7109375" customWidth="1"/>
    <col min="15622" max="15622" width="13.7109375" bestFit="1" customWidth="1"/>
    <col min="15623" max="15623" width="13.85546875" customWidth="1"/>
    <col min="15624" max="15624" width="9.140625" customWidth="1"/>
    <col min="15625" max="15625" width="14" customWidth="1"/>
    <col min="15626" max="15626" width="15.28515625" customWidth="1"/>
    <col min="15627" max="15627" width="14" customWidth="1"/>
    <col min="15628" max="15628" width="9.28515625" customWidth="1"/>
    <col min="15873" max="15873" width="3.42578125" bestFit="1" customWidth="1"/>
    <col min="15874" max="15874" width="4.140625" customWidth="1"/>
    <col min="15876" max="15876" width="0.28515625" customWidth="1"/>
    <col min="15877" max="15877" width="27.7109375" customWidth="1"/>
    <col min="15878" max="15878" width="13.7109375" bestFit="1" customWidth="1"/>
    <col min="15879" max="15879" width="13.85546875" customWidth="1"/>
    <col min="15880" max="15880" width="9.140625" customWidth="1"/>
    <col min="15881" max="15881" width="14" customWidth="1"/>
    <col min="15882" max="15882" width="15.28515625" customWidth="1"/>
    <col min="15883" max="15883" width="14" customWidth="1"/>
    <col min="15884" max="15884" width="9.28515625" customWidth="1"/>
    <col min="16129" max="16129" width="3.42578125" bestFit="1" customWidth="1"/>
    <col min="16130" max="16130" width="4.140625" customWidth="1"/>
    <col min="16132" max="16132" width="0.28515625" customWidth="1"/>
    <col min="16133" max="16133" width="27.7109375" customWidth="1"/>
    <col min="16134" max="16134" width="13.7109375" bestFit="1" customWidth="1"/>
    <col min="16135" max="16135" width="13.85546875" customWidth="1"/>
    <col min="16136" max="16136" width="9.140625" customWidth="1"/>
    <col min="16137" max="16137" width="14" customWidth="1"/>
    <col min="16138" max="16138" width="15.28515625" customWidth="1"/>
    <col min="16139" max="16139" width="14" customWidth="1"/>
    <col min="16140" max="16140" width="9.28515625" customWidth="1"/>
  </cols>
  <sheetData>
    <row r="2" spans="1:11">
      <c r="A2" s="127" t="s">
        <v>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5" spans="1:11">
      <c r="A5" s="127" t="s">
        <v>289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>
      <c r="A6" s="127" t="s">
        <v>350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</row>
    <row r="7" spans="1:11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</row>
    <row r="9" spans="1:11" ht="12.75" customHeight="1">
      <c r="A9" s="128" t="s">
        <v>351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</row>
    <row r="10" spans="1:11">
      <c r="A10" s="128"/>
      <c r="B10" s="128"/>
      <c r="C10" s="128"/>
      <c r="D10" s="128"/>
      <c r="E10" s="128"/>
      <c r="F10" s="128"/>
      <c r="G10" s="128"/>
      <c r="H10" s="128"/>
      <c r="I10" s="128"/>
      <c r="J10" s="128"/>
      <c r="K10" s="128"/>
    </row>
    <row r="11" spans="1:11" ht="23.25" customHeight="1">
      <c r="A11" s="128"/>
      <c r="B11" s="128"/>
      <c r="C11" s="128"/>
      <c r="D11" s="128"/>
      <c r="E11" s="128"/>
      <c r="F11" s="128"/>
      <c r="G11" s="128"/>
      <c r="H11" s="128"/>
      <c r="I11" s="128"/>
      <c r="J11" s="128"/>
      <c r="K11" s="128"/>
    </row>
    <row r="13" spans="1:11">
      <c r="A13" s="129" t="s">
        <v>290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</row>
    <row r="15" spans="1:11">
      <c r="A15" s="115" t="s">
        <v>291</v>
      </c>
      <c r="B15" s="115"/>
      <c r="C15" s="115"/>
      <c r="D15" s="115"/>
      <c r="E15" s="115"/>
      <c r="F15" s="115"/>
      <c r="G15" s="115"/>
      <c r="H15" s="115"/>
      <c r="I15" s="115"/>
    </row>
    <row r="16" spans="1:11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11">
      <c r="I17" s="130" t="s">
        <v>2</v>
      </c>
      <c r="J17" s="130"/>
      <c r="K17" s="130"/>
    </row>
    <row r="18" spans="1:11" ht="13.5" customHeight="1">
      <c r="E18" s="131" t="s">
        <v>3</v>
      </c>
      <c r="F18" s="132"/>
      <c r="G18" s="132"/>
      <c r="H18" s="133"/>
      <c r="I18" s="98" t="s">
        <v>4</v>
      </c>
      <c r="J18" s="98" t="s">
        <v>5</v>
      </c>
      <c r="K18" s="98" t="s">
        <v>6</v>
      </c>
    </row>
    <row r="19" spans="1:11">
      <c r="E19" s="131"/>
      <c r="F19" s="132"/>
      <c r="G19" s="132"/>
      <c r="H19" s="133"/>
      <c r="I19" s="98" t="s">
        <v>7</v>
      </c>
      <c r="J19" s="98" t="s">
        <v>8</v>
      </c>
      <c r="K19" s="98" t="s">
        <v>9</v>
      </c>
    </row>
    <row r="20" spans="1:11">
      <c r="E20" s="124" t="s">
        <v>10</v>
      </c>
      <c r="F20" s="125"/>
      <c r="G20" s="125"/>
      <c r="H20" s="126"/>
      <c r="I20" s="71">
        <v>159100</v>
      </c>
      <c r="J20" s="71">
        <v>72030</v>
      </c>
      <c r="K20" s="71">
        <v>159580</v>
      </c>
    </row>
    <row r="21" spans="1:11">
      <c r="E21" s="124" t="s">
        <v>11</v>
      </c>
      <c r="F21" s="125"/>
      <c r="G21" s="125"/>
      <c r="H21" s="126"/>
      <c r="I21" s="71">
        <v>188334</v>
      </c>
      <c r="J21" s="71">
        <v>79671</v>
      </c>
      <c r="K21" s="71">
        <v>195446</v>
      </c>
    </row>
    <row r="22" spans="1:11">
      <c r="E22" s="124" t="s">
        <v>12</v>
      </c>
      <c r="F22" s="125"/>
      <c r="G22" s="125"/>
      <c r="H22" s="126"/>
      <c r="I22" s="71">
        <v>176040</v>
      </c>
      <c r="J22" s="71">
        <v>79671</v>
      </c>
      <c r="K22" s="71">
        <v>183152</v>
      </c>
    </row>
    <row r="24" spans="1:1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</row>
    <row r="25" spans="1:11">
      <c r="A25" s="4"/>
      <c r="B25" s="103" t="s">
        <v>292</v>
      </c>
      <c r="D25" s="103"/>
      <c r="E25" s="103"/>
      <c r="F25" s="103"/>
      <c r="G25" s="103"/>
      <c r="H25" s="103"/>
      <c r="I25" s="103"/>
      <c r="J25" s="103"/>
      <c r="K25" s="103"/>
    </row>
    <row r="27" spans="1:11">
      <c r="A27" s="129" t="s">
        <v>311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</row>
    <row r="29" spans="1:11">
      <c r="B29" s="5" t="s">
        <v>309</v>
      </c>
      <c r="C29" s="72"/>
    </row>
    <row r="31" spans="1:11">
      <c r="I31" s="130" t="s">
        <v>2</v>
      </c>
      <c r="J31" s="130"/>
      <c r="K31" s="130"/>
    </row>
    <row r="32" spans="1:11">
      <c r="E32" s="131" t="s">
        <v>3</v>
      </c>
      <c r="F32" s="132"/>
      <c r="G32" s="132"/>
      <c r="H32" s="133"/>
      <c r="I32" s="98" t="s">
        <v>4</v>
      </c>
      <c r="J32" s="98" t="s">
        <v>5</v>
      </c>
      <c r="K32" s="98" t="s">
        <v>6</v>
      </c>
    </row>
    <row r="33" spans="1:11">
      <c r="E33" s="131"/>
      <c r="F33" s="132"/>
      <c r="G33" s="132"/>
      <c r="H33" s="133"/>
      <c r="I33" s="98" t="s">
        <v>7</v>
      </c>
      <c r="J33" s="98" t="s">
        <v>8</v>
      </c>
      <c r="K33" s="98" t="s">
        <v>9</v>
      </c>
    </row>
    <row r="34" spans="1:11">
      <c r="E34" s="124" t="s">
        <v>13</v>
      </c>
      <c r="F34" s="125"/>
      <c r="G34" s="125"/>
      <c r="H34" s="126"/>
      <c r="I34" s="71">
        <v>159100</v>
      </c>
      <c r="J34" s="71">
        <v>72030</v>
      </c>
      <c r="K34" s="71">
        <v>146457</v>
      </c>
    </row>
    <row r="35" spans="1:11">
      <c r="E35" s="124" t="s">
        <v>14</v>
      </c>
      <c r="F35" s="125"/>
      <c r="G35" s="125"/>
      <c r="H35" s="126"/>
      <c r="I35" s="71">
        <v>188334</v>
      </c>
      <c r="J35" s="71">
        <v>79671</v>
      </c>
      <c r="K35" s="71">
        <v>195446</v>
      </c>
    </row>
    <row r="36" spans="1:11">
      <c r="E36" s="124" t="s">
        <v>15</v>
      </c>
      <c r="F36" s="125"/>
      <c r="G36" s="125"/>
      <c r="H36" s="126"/>
      <c r="I36" s="71">
        <v>173504</v>
      </c>
      <c r="J36" s="71">
        <v>72184</v>
      </c>
      <c r="K36" s="71">
        <v>173129</v>
      </c>
    </row>
    <row r="38" spans="1:11">
      <c r="B38" s="5" t="s">
        <v>310</v>
      </c>
      <c r="C38" s="5"/>
    </row>
    <row r="40" spans="1:11">
      <c r="A40" s="129" t="s">
        <v>294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</row>
    <row r="42" spans="1:11">
      <c r="B42" s="103" t="s">
        <v>299</v>
      </c>
      <c r="C42" s="103"/>
      <c r="D42" s="103"/>
      <c r="E42" s="103"/>
      <c r="F42" s="103"/>
      <c r="G42" s="103"/>
      <c r="H42" s="103"/>
      <c r="I42" s="103"/>
      <c r="J42" s="103"/>
    </row>
    <row r="43" spans="1:11">
      <c r="B43" t="s">
        <v>293</v>
      </c>
    </row>
    <row r="44" spans="1:11" ht="12" customHeight="1">
      <c r="A44" s="129" t="s">
        <v>295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</row>
    <row r="46" spans="1:11">
      <c r="B46" s="134" t="s">
        <v>279</v>
      </c>
      <c r="C46" s="134"/>
      <c r="D46" s="134"/>
      <c r="E46" s="134"/>
      <c r="F46" s="134"/>
      <c r="G46" s="134"/>
      <c r="H46" s="134"/>
      <c r="I46" s="134"/>
      <c r="J46" s="134"/>
      <c r="K46" s="134"/>
    </row>
    <row r="48" spans="1:11">
      <c r="A48" s="129" t="s">
        <v>296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</row>
    <row r="49" spans="1:11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</row>
    <row r="50" spans="1:11">
      <c r="A50" s="96"/>
      <c r="B50" s="117" t="s">
        <v>313</v>
      </c>
      <c r="D50" s="96"/>
      <c r="E50" s="96"/>
      <c r="F50" s="96"/>
      <c r="G50" s="96"/>
      <c r="H50" s="96"/>
      <c r="I50" s="96"/>
      <c r="J50" s="96"/>
      <c r="K50" s="96"/>
    </row>
    <row r="51" spans="1:11" ht="15" customHeight="1">
      <c r="A51" s="96"/>
      <c r="D51" s="103"/>
      <c r="E51" s="103"/>
      <c r="F51" s="103"/>
      <c r="G51" s="103"/>
      <c r="H51" s="103"/>
      <c r="I51" s="103"/>
      <c r="J51" s="103"/>
      <c r="K51" s="96"/>
    </row>
    <row r="52" spans="1:11">
      <c r="A52" s="96"/>
      <c r="B52" s="5" t="s">
        <v>352</v>
      </c>
      <c r="C52" s="5"/>
      <c r="D52" s="5"/>
      <c r="E52" s="5"/>
      <c r="F52" s="5"/>
      <c r="G52" s="5"/>
      <c r="H52" s="5"/>
      <c r="I52" s="5"/>
      <c r="J52" s="5"/>
      <c r="K52" s="5"/>
    </row>
    <row r="53" spans="1:11">
      <c r="A53" s="96"/>
      <c r="B53" s="103" t="s">
        <v>353</v>
      </c>
      <c r="C53" s="103"/>
      <c r="D53" s="103"/>
      <c r="E53" s="103"/>
      <c r="F53" s="103"/>
      <c r="G53" s="103"/>
      <c r="H53" s="103"/>
      <c r="I53" s="103"/>
      <c r="J53" s="103"/>
      <c r="K53" s="96"/>
    </row>
    <row r="54" spans="1:11">
      <c r="A54" s="96"/>
      <c r="B54" s="96"/>
      <c r="D54" s="96"/>
      <c r="E54" s="96"/>
      <c r="F54" s="96"/>
      <c r="G54" s="96"/>
      <c r="H54" s="96"/>
      <c r="I54" s="96"/>
      <c r="J54" s="96"/>
      <c r="K54" s="96"/>
    </row>
    <row r="55" spans="1:11">
      <c r="G55" s="116" t="s">
        <v>213</v>
      </c>
    </row>
    <row r="57" spans="1:11">
      <c r="B57" s="103" t="s">
        <v>314</v>
      </c>
      <c r="C57" s="103"/>
      <c r="D57" s="103"/>
      <c r="E57" s="103"/>
      <c r="F57" s="103"/>
      <c r="G57" s="103"/>
      <c r="H57" s="103"/>
      <c r="I57" s="103"/>
      <c r="J57" s="103"/>
      <c r="K57" s="103"/>
    </row>
    <row r="58" spans="1:11">
      <c r="B58" t="s">
        <v>315</v>
      </c>
    </row>
    <row r="60" spans="1:11">
      <c r="A60" s="129" t="s">
        <v>297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</row>
    <row r="62" spans="1:11" ht="20.100000000000001" customHeight="1">
      <c r="B62" t="s">
        <v>349</v>
      </c>
    </row>
    <row r="64" spans="1:11">
      <c r="A64" s="129" t="s">
        <v>298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</row>
    <row r="65" spans="1:11">
      <c r="A65" s="118"/>
      <c r="B65" s="118"/>
      <c r="C65" s="118"/>
      <c r="D65" s="118"/>
      <c r="E65" s="118"/>
      <c r="F65" s="118"/>
      <c r="G65" s="118"/>
      <c r="H65" s="118"/>
      <c r="I65" s="118"/>
      <c r="J65" s="118"/>
      <c r="K65" s="118"/>
    </row>
    <row r="66" spans="1:11">
      <c r="B66" t="s">
        <v>208</v>
      </c>
    </row>
    <row r="68" spans="1:11">
      <c r="B68" t="s">
        <v>312</v>
      </c>
    </row>
    <row r="71" spans="1:11">
      <c r="D71" s="97"/>
      <c r="E71" s="97"/>
      <c r="H71" s="136"/>
      <c r="I71" s="136"/>
    </row>
    <row r="72" spans="1:11">
      <c r="D72" s="12"/>
      <c r="E72" s="113" t="s">
        <v>300</v>
      </c>
      <c r="H72" s="136" t="s">
        <v>301</v>
      </c>
      <c r="I72" s="136"/>
    </row>
    <row r="73" spans="1:11">
      <c r="E73" s="96" t="s">
        <v>40</v>
      </c>
      <c r="H73" s="135" t="s">
        <v>41</v>
      </c>
      <c r="I73" s="135"/>
    </row>
    <row r="75" spans="1:11">
      <c r="B75" s="73" t="s">
        <v>209</v>
      </c>
    </row>
    <row r="77" spans="1:11" ht="15.75">
      <c r="B77" s="109" t="s">
        <v>280</v>
      </c>
    </row>
    <row r="79" spans="1:11">
      <c r="B79" t="s">
        <v>217</v>
      </c>
    </row>
    <row r="83" spans="8:9">
      <c r="H83" s="136"/>
      <c r="I83" s="136"/>
    </row>
    <row r="84" spans="8:9">
      <c r="H84" s="136" t="s">
        <v>301</v>
      </c>
      <c r="I84" s="137"/>
    </row>
    <row r="85" spans="8:9">
      <c r="H85" s="138" t="s">
        <v>41</v>
      </c>
      <c r="I85" s="138"/>
    </row>
    <row r="96" spans="8:9" ht="15" customHeight="1"/>
    <row r="104" spans="12:14">
      <c r="L104" s="26"/>
      <c r="M104" s="26"/>
      <c r="N104" s="26"/>
    </row>
    <row r="131" spans="1:1" ht="15" customHeight="1"/>
    <row r="138" spans="1:1">
      <c r="A138" s="71"/>
    </row>
    <row r="139" spans="1:1">
      <c r="A139" s="38" t="s">
        <v>16</v>
      </c>
    </row>
    <row r="140" spans="1:1" ht="11.25" customHeight="1">
      <c r="A140" s="71"/>
    </row>
    <row r="141" spans="1:1">
      <c r="A141" s="71"/>
    </row>
    <row r="142" spans="1:1">
      <c r="A142" s="71"/>
    </row>
  </sheetData>
  <mergeCells count="30">
    <mergeCell ref="B46:K46"/>
    <mergeCell ref="H73:I73"/>
    <mergeCell ref="H83:I83"/>
    <mergeCell ref="H84:I84"/>
    <mergeCell ref="H85:I85"/>
    <mergeCell ref="A64:K64"/>
    <mergeCell ref="H71:I71"/>
    <mergeCell ref="H72:I72"/>
    <mergeCell ref="A60:K60"/>
    <mergeCell ref="A48:K48"/>
    <mergeCell ref="A44:K44"/>
    <mergeCell ref="A27:K27"/>
    <mergeCell ref="I31:K31"/>
    <mergeCell ref="E32:H32"/>
    <mergeCell ref="E33:H33"/>
    <mergeCell ref="E34:H34"/>
    <mergeCell ref="E35:H35"/>
    <mergeCell ref="A40:K40"/>
    <mergeCell ref="E36:H36"/>
    <mergeCell ref="E22:H22"/>
    <mergeCell ref="A2:K2"/>
    <mergeCell ref="A5:K5"/>
    <mergeCell ref="A6:K6"/>
    <mergeCell ref="A9:K11"/>
    <mergeCell ref="A13:K13"/>
    <mergeCell ref="I17:K17"/>
    <mergeCell ref="E18:H18"/>
    <mergeCell ref="E19:H19"/>
    <mergeCell ref="E20:H20"/>
    <mergeCell ref="E21:H21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  <headerFooter scaleWithDoc="0">
    <oddHeader>&amp;RElőterjesztés</oddHeader>
  </headerFooter>
  <rowBreaks count="1" manualBreakCount="1">
    <brk id="6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64"/>
  <sheetViews>
    <sheetView topLeftCell="A37" zoomScaleNormal="100" workbookViewId="0">
      <selection activeCell="D69" sqref="D69"/>
    </sheetView>
  </sheetViews>
  <sheetFormatPr defaultRowHeight="15"/>
  <cols>
    <col min="8" max="8" width="33.5703125" customWidth="1"/>
    <col min="9" max="9" width="15.28515625" customWidth="1"/>
    <col min="10" max="10" width="15" customWidth="1"/>
    <col min="11" max="11" width="14" bestFit="1" customWidth="1"/>
  </cols>
  <sheetData>
    <row r="1" spans="1:14">
      <c r="A1" s="154" t="s">
        <v>302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</row>
    <row r="2" spans="1:14">
      <c r="A2" s="96"/>
      <c r="B2" s="96"/>
      <c r="C2" s="96"/>
      <c r="E2" s="96"/>
      <c r="F2" s="96"/>
      <c r="G2" s="96"/>
      <c r="H2" s="96"/>
      <c r="I2" s="96"/>
      <c r="J2" s="96"/>
      <c r="K2" s="103"/>
    </row>
    <row r="3" spans="1:14">
      <c r="A3" s="155" t="s">
        <v>214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</row>
    <row r="4" spans="1:14">
      <c r="A4" s="104"/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4">
      <c r="I5" s="130" t="s">
        <v>2</v>
      </c>
      <c r="J5" s="130"/>
      <c r="K5" s="130"/>
    </row>
    <row r="6" spans="1:14">
      <c r="A6" s="108"/>
      <c r="B6" s="139" t="s">
        <v>3</v>
      </c>
      <c r="C6" s="140"/>
      <c r="D6" s="140"/>
      <c r="E6" s="140"/>
      <c r="F6" s="140"/>
      <c r="G6" s="140"/>
      <c r="H6" s="141"/>
      <c r="I6" s="13" t="s">
        <v>4</v>
      </c>
      <c r="J6" s="13" t="s">
        <v>5</v>
      </c>
      <c r="K6" s="13" t="s">
        <v>6</v>
      </c>
    </row>
    <row r="7" spans="1:14">
      <c r="A7" s="14" t="s">
        <v>42</v>
      </c>
      <c r="B7" s="15" t="s">
        <v>43</v>
      </c>
      <c r="C7" s="16"/>
      <c r="D7" s="16"/>
      <c r="E7" s="16"/>
      <c r="F7" s="16"/>
      <c r="G7" s="16"/>
      <c r="H7" s="17"/>
      <c r="I7" s="18" t="s">
        <v>17</v>
      </c>
      <c r="J7" s="18" t="s">
        <v>18</v>
      </c>
      <c r="K7" s="18" t="s">
        <v>0</v>
      </c>
    </row>
    <row r="8" spans="1:14">
      <c r="A8" s="108"/>
      <c r="B8" s="14" t="s">
        <v>44</v>
      </c>
      <c r="C8" s="16" t="s">
        <v>43</v>
      </c>
      <c r="D8" s="16"/>
      <c r="E8" s="16"/>
      <c r="F8" s="16"/>
      <c r="G8" s="16"/>
      <c r="H8" s="17"/>
      <c r="I8" s="19">
        <f>SUM(I9:I13)</f>
        <v>4532</v>
      </c>
      <c r="J8" s="19">
        <f>SUM(J9:J13)</f>
        <v>6457</v>
      </c>
      <c r="K8" s="19">
        <f>SUM(K9:K13)</f>
        <v>5835</v>
      </c>
    </row>
    <row r="9" spans="1:14">
      <c r="A9" s="108"/>
      <c r="B9" s="108"/>
      <c r="C9" s="108" t="s">
        <v>45</v>
      </c>
      <c r="D9" s="106" t="s">
        <v>218</v>
      </c>
      <c r="E9" s="106"/>
      <c r="F9" s="106"/>
      <c r="G9" s="106"/>
      <c r="H9" s="107"/>
      <c r="I9" s="20">
        <v>832</v>
      </c>
      <c r="J9" s="20">
        <v>1186</v>
      </c>
      <c r="K9" s="20">
        <v>1186</v>
      </c>
      <c r="L9" s="84"/>
    </row>
    <row r="10" spans="1:14">
      <c r="A10" s="108"/>
      <c r="B10" s="21"/>
      <c r="C10" s="108" t="s">
        <v>46</v>
      </c>
      <c r="D10" s="106" t="s">
        <v>47</v>
      </c>
      <c r="E10" s="106"/>
      <c r="F10" s="106"/>
      <c r="G10" s="106"/>
      <c r="H10" s="107"/>
      <c r="I10" s="20">
        <v>2839</v>
      </c>
      <c r="J10" s="20">
        <v>4306</v>
      </c>
      <c r="K10" s="20">
        <v>3712</v>
      </c>
      <c r="L10" s="84"/>
      <c r="M10" s="84"/>
      <c r="N10" s="26"/>
    </row>
    <row r="11" spans="1:14">
      <c r="A11" s="108"/>
      <c r="B11" s="21"/>
      <c r="C11" s="108" t="s">
        <v>48</v>
      </c>
      <c r="D11" s="106" t="s">
        <v>219</v>
      </c>
      <c r="E11" s="106"/>
      <c r="F11" s="106"/>
      <c r="G11" s="106"/>
      <c r="H11" s="107"/>
      <c r="I11" s="20">
        <v>861</v>
      </c>
      <c r="J11" s="20">
        <v>806</v>
      </c>
      <c r="K11" s="20">
        <v>782</v>
      </c>
    </row>
    <row r="12" spans="1:14">
      <c r="A12" s="108"/>
      <c r="B12" s="21"/>
      <c r="C12" s="108" t="s">
        <v>281</v>
      </c>
      <c r="D12" s="159" t="s">
        <v>220</v>
      </c>
      <c r="E12" s="160"/>
      <c r="F12" s="160"/>
      <c r="G12" s="160"/>
      <c r="H12" s="161"/>
      <c r="I12" s="20">
        <v>0</v>
      </c>
      <c r="J12" s="20">
        <v>158</v>
      </c>
      <c r="K12" s="20">
        <v>154</v>
      </c>
    </row>
    <row r="13" spans="1:14">
      <c r="A13" s="108"/>
      <c r="B13" s="21"/>
      <c r="C13" s="108" t="s">
        <v>49</v>
      </c>
      <c r="D13" s="159" t="s">
        <v>51</v>
      </c>
      <c r="E13" s="160"/>
      <c r="F13" s="160"/>
      <c r="G13" s="160"/>
      <c r="H13" s="161"/>
      <c r="I13" s="20">
        <v>0</v>
      </c>
      <c r="J13" s="20">
        <v>1</v>
      </c>
      <c r="K13" s="20">
        <v>1</v>
      </c>
      <c r="M13" s="83"/>
    </row>
    <row r="14" spans="1:14">
      <c r="A14" s="139"/>
      <c r="B14" s="140"/>
      <c r="C14" s="140"/>
      <c r="D14" s="140"/>
      <c r="E14" s="140"/>
      <c r="F14" s="140"/>
      <c r="G14" s="140"/>
      <c r="H14" s="140"/>
      <c r="I14" s="140"/>
      <c r="J14" s="140"/>
      <c r="K14" s="141"/>
    </row>
    <row r="15" spans="1:14">
      <c r="A15" s="108"/>
      <c r="B15" s="14" t="s">
        <v>52</v>
      </c>
      <c r="C15" s="16" t="s">
        <v>221</v>
      </c>
      <c r="D15" s="106"/>
      <c r="E15" s="106"/>
      <c r="F15" s="106"/>
      <c r="G15" s="106"/>
      <c r="H15" s="107"/>
      <c r="I15" s="19">
        <f>SUM(I16:I18)</f>
        <v>4799</v>
      </c>
      <c r="J15" s="19">
        <f>SUM(J16:J18)</f>
        <v>6774</v>
      </c>
      <c r="K15" s="19">
        <f>SUM(K16:K18)</f>
        <v>6660</v>
      </c>
    </row>
    <row r="16" spans="1:14">
      <c r="A16" s="108"/>
      <c r="B16" s="14"/>
      <c r="C16" s="22" t="s">
        <v>53</v>
      </c>
      <c r="D16" s="106" t="s">
        <v>222</v>
      </c>
      <c r="E16" s="106"/>
      <c r="F16" s="106"/>
      <c r="G16" s="106"/>
      <c r="H16" s="107"/>
      <c r="I16" s="20">
        <v>4000</v>
      </c>
      <c r="J16" s="20">
        <v>5576</v>
      </c>
      <c r="K16" s="20">
        <v>5550</v>
      </c>
    </row>
    <row r="17" spans="1:11">
      <c r="A17" s="108"/>
      <c r="B17" s="108"/>
      <c r="C17" s="22" t="s">
        <v>54</v>
      </c>
      <c r="D17" s="106" t="s">
        <v>55</v>
      </c>
      <c r="E17" s="106"/>
      <c r="F17" s="106"/>
      <c r="G17" s="106"/>
      <c r="H17" s="107"/>
      <c r="I17" s="20">
        <v>799</v>
      </c>
      <c r="J17" s="20">
        <v>1175</v>
      </c>
      <c r="K17" s="20">
        <v>1098</v>
      </c>
    </row>
    <row r="18" spans="1:11">
      <c r="A18" s="108"/>
      <c r="B18" s="21"/>
      <c r="C18" s="22" t="s">
        <v>56</v>
      </c>
      <c r="D18" s="106" t="s">
        <v>237</v>
      </c>
      <c r="E18" s="106"/>
      <c r="F18" s="106"/>
      <c r="G18" s="106"/>
      <c r="H18" s="107"/>
      <c r="I18" s="20">
        <v>0</v>
      </c>
      <c r="J18" s="20">
        <v>23</v>
      </c>
      <c r="K18" s="20">
        <v>12</v>
      </c>
    </row>
    <row r="19" spans="1:11">
      <c r="A19" s="139"/>
      <c r="B19" s="140"/>
      <c r="C19" s="140"/>
      <c r="D19" s="140"/>
      <c r="E19" s="140"/>
      <c r="F19" s="140"/>
      <c r="G19" s="140"/>
      <c r="H19" s="140"/>
      <c r="I19" s="140"/>
      <c r="J19" s="140"/>
      <c r="K19" s="141"/>
    </row>
    <row r="20" spans="1:11">
      <c r="A20" s="108"/>
      <c r="B20" s="14" t="s">
        <v>57</v>
      </c>
      <c r="C20" s="16" t="s">
        <v>223</v>
      </c>
      <c r="D20" s="106"/>
      <c r="E20" s="106"/>
      <c r="F20" s="106"/>
      <c r="G20" s="106"/>
      <c r="H20" s="107"/>
      <c r="I20" s="19">
        <f>SUM(I21:I25)</f>
        <v>88184</v>
      </c>
      <c r="J20" s="19">
        <f>SUM(J21:J26)</f>
        <v>93826</v>
      </c>
      <c r="K20" s="19">
        <f>SUM(K21:K26)</f>
        <v>93825</v>
      </c>
    </row>
    <row r="21" spans="1:11">
      <c r="A21" s="108"/>
      <c r="B21" s="108"/>
      <c r="C21" s="23" t="s">
        <v>58</v>
      </c>
      <c r="D21" s="106" t="s">
        <v>59</v>
      </c>
      <c r="E21" s="106"/>
      <c r="F21" s="106"/>
      <c r="G21" s="106"/>
      <c r="H21" s="107"/>
      <c r="I21" s="20">
        <v>56476</v>
      </c>
      <c r="J21" s="20">
        <v>56671</v>
      </c>
      <c r="K21" s="20">
        <v>56671</v>
      </c>
    </row>
    <row r="22" spans="1:11">
      <c r="A22" s="108"/>
      <c r="B22" s="108"/>
      <c r="C22" s="23" t="s">
        <v>60</v>
      </c>
      <c r="D22" s="106" t="s">
        <v>61</v>
      </c>
      <c r="E22" s="106"/>
      <c r="F22" s="106"/>
      <c r="G22" s="106"/>
      <c r="H22" s="107"/>
      <c r="I22" s="20">
        <v>13025</v>
      </c>
      <c r="J22" s="20">
        <v>14618</v>
      </c>
      <c r="K22" s="20">
        <v>14618</v>
      </c>
    </row>
    <row r="23" spans="1:11">
      <c r="A23" s="108"/>
      <c r="B23" s="108"/>
      <c r="C23" s="23" t="s">
        <v>62</v>
      </c>
      <c r="D23" s="106" t="s">
        <v>226</v>
      </c>
      <c r="E23" s="106"/>
      <c r="F23" s="106"/>
      <c r="G23" s="106"/>
      <c r="H23" s="107"/>
      <c r="I23" s="20">
        <v>17483</v>
      </c>
      <c r="J23" s="20">
        <v>19010</v>
      </c>
      <c r="K23" s="20">
        <v>19009</v>
      </c>
    </row>
    <row r="24" spans="1:11">
      <c r="A24" s="108"/>
      <c r="B24" s="108"/>
      <c r="C24" s="23" t="s">
        <v>63</v>
      </c>
      <c r="D24" s="106" t="s">
        <v>64</v>
      </c>
      <c r="E24" s="106"/>
      <c r="F24" s="106"/>
      <c r="G24" s="106"/>
      <c r="H24" s="107"/>
      <c r="I24" s="20">
        <v>1200</v>
      </c>
      <c r="J24" s="20">
        <v>1200</v>
      </c>
      <c r="K24" s="20">
        <v>1200</v>
      </c>
    </row>
    <row r="25" spans="1:11">
      <c r="A25" s="108"/>
      <c r="B25" s="108"/>
      <c r="C25" s="23" t="s">
        <v>65</v>
      </c>
      <c r="D25" s="106" t="s">
        <v>224</v>
      </c>
      <c r="E25" s="106"/>
      <c r="F25" s="106"/>
      <c r="G25" s="106"/>
      <c r="H25" s="107"/>
      <c r="I25" s="20">
        <v>0</v>
      </c>
      <c r="J25" s="20">
        <v>2221</v>
      </c>
      <c r="K25" s="20">
        <v>2221</v>
      </c>
    </row>
    <row r="26" spans="1:11">
      <c r="A26" s="108"/>
      <c r="B26" s="108"/>
      <c r="C26" s="23" t="s">
        <v>66</v>
      </c>
      <c r="D26" s="108" t="s">
        <v>225</v>
      </c>
      <c r="E26" s="108"/>
      <c r="F26" s="108"/>
      <c r="G26" s="21"/>
      <c r="H26" s="107"/>
      <c r="I26" s="20"/>
      <c r="J26" s="20">
        <v>106</v>
      </c>
      <c r="K26" s="20">
        <v>106</v>
      </c>
    </row>
    <row r="27" spans="1:11">
      <c r="A27" s="139"/>
      <c r="B27" s="140"/>
      <c r="C27" s="140"/>
      <c r="D27" s="140"/>
      <c r="E27" s="140"/>
      <c r="F27" s="140"/>
      <c r="G27" s="140"/>
      <c r="H27" s="140"/>
      <c r="I27" s="140"/>
      <c r="J27" s="140"/>
      <c r="K27" s="141"/>
    </row>
    <row r="28" spans="1:11">
      <c r="A28" s="108"/>
      <c r="B28" s="14" t="s">
        <v>67</v>
      </c>
      <c r="C28" s="16" t="s">
        <v>68</v>
      </c>
      <c r="D28" s="106"/>
      <c r="E28" s="106"/>
      <c r="F28" s="106"/>
      <c r="G28" s="106"/>
      <c r="H28" s="107"/>
      <c r="I28" s="19">
        <f>SUM(I29:I49)</f>
        <v>29065</v>
      </c>
      <c r="J28" s="19">
        <f>SUM(J29:J46)</f>
        <v>40702</v>
      </c>
      <c r="K28" s="19">
        <f>SUM(K29:K46)</f>
        <v>40145</v>
      </c>
    </row>
    <row r="29" spans="1:11">
      <c r="A29" s="108"/>
      <c r="B29" s="108"/>
      <c r="C29" s="23" t="s">
        <v>69</v>
      </c>
      <c r="D29" s="110" t="s">
        <v>70</v>
      </c>
      <c r="E29" s="101"/>
      <c r="F29" s="101"/>
      <c r="G29" s="101"/>
      <c r="H29" s="102"/>
      <c r="I29" s="20">
        <v>0</v>
      </c>
      <c r="J29" s="20">
        <v>12</v>
      </c>
      <c r="K29" s="20">
        <v>12</v>
      </c>
    </row>
    <row r="30" spans="1:11">
      <c r="A30" s="108"/>
      <c r="B30" s="108"/>
      <c r="C30" s="23" t="s">
        <v>71</v>
      </c>
      <c r="D30" s="24" t="s">
        <v>72</v>
      </c>
      <c r="E30" s="106"/>
      <c r="F30" s="106"/>
      <c r="G30" s="106"/>
      <c r="H30" s="107"/>
      <c r="I30" s="20">
        <v>2658</v>
      </c>
      <c r="J30" s="20">
        <v>2679</v>
      </c>
      <c r="K30" s="20">
        <v>2163</v>
      </c>
    </row>
    <row r="31" spans="1:11">
      <c r="A31" s="108"/>
      <c r="B31" s="108"/>
      <c r="C31" s="23" t="s">
        <v>73</v>
      </c>
      <c r="D31" s="25" t="s">
        <v>74</v>
      </c>
      <c r="E31" s="106"/>
      <c r="F31" s="106"/>
      <c r="G31" s="106"/>
      <c r="H31" s="107"/>
      <c r="I31" s="20">
        <v>2974</v>
      </c>
      <c r="J31" s="20">
        <v>2974</v>
      </c>
      <c r="K31" s="20">
        <v>2932</v>
      </c>
    </row>
    <row r="32" spans="1:11">
      <c r="A32" s="108"/>
      <c r="B32" s="108"/>
      <c r="C32" s="23" t="s">
        <v>75</v>
      </c>
      <c r="D32" s="106" t="s">
        <v>76</v>
      </c>
      <c r="E32" s="106"/>
      <c r="F32" s="106"/>
      <c r="G32" s="106"/>
      <c r="H32" s="107"/>
      <c r="I32" s="20">
        <v>2476</v>
      </c>
      <c r="J32" s="20">
        <v>2476</v>
      </c>
      <c r="K32" s="20">
        <v>2476</v>
      </c>
    </row>
    <row r="33" spans="1:12">
      <c r="A33" s="108"/>
      <c r="B33" s="108"/>
      <c r="C33" s="23" t="s">
        <v>77</v>
      </c>
      <c r="D33" s="106" t="s">
        <v>78</v>
      </c>
      <c r="E33" s="106"/>
      <c r="F33" s="106"/>
      <c r="G33" s="106"/>
      <c r="H33" s="107"/>
      <c r="I33" s="20">
        <v>1163</v>
      </c>
      <c r="J33" s="20">
        <v>1163</v>
      </c>
      <c r="K33" s="20">
        <v>1163</v>
      </c>
    </row>
    <row r="34" spans="1:12">
      <c r="A34" s="108"/>
      <c r="B34" s="108"/>
      <c r="C34" s="23" t="s">
        <v>79</v>
      </c>
      <c r="D34" s="106" t="s">
        <v>80</v>
      </c>
      <c r="E34" s="106"/>
      <c r="F34" s="106"/>
      <c r="G34" s="106"/>
      <c r="H34" s="107"/>
      <c r="I34" s="20">
        <v>6633</v>
      </c>
      <c r="J34" s="20">
        <v>6633</v>
      </c>
      <c r="K34" s="20">
        <v>6633</v>
      </c>
    </row>
    <row r="35" spans="1:12">
      <c r="A35" s="108"/>
      <c r="B35" s="108"/>
      <c r="C35" s="23" t="s">
        <v>81</v>
      </c>
      <c r="D35" s="106" t="s">
        <v>82</v>
      </c>
      <c r="E35" s="106"/>
      <c r="F35" s="106"/>
      <c r="G35" s="106"/>
      <c r="H35" s="107"/>
      <c r="I35" s="20">
        <v>4503</v>
      </c>
      <c r="J35" s="20">
        <v>4503</v>
      </c>
      <c r="K35" s="20">
        <v>4503</v>
      </c>
    </row>
    <row r="36" spans="1:12">
      <c r="A36" s="108"/>
      <c r="B36" s="108"/>
      <c r="C36" s="23" t="s">
        <v>83</v>
      </c>
      <c r="D36" s="106" t="s">
        <v>84</v>
      </c>
      <c r="E36" s="106"/>
      <c r="F36" s="106"/>
      <c r="G36" s="106"/>
      <c r="H36" s="107"/>
      <c r="I36" s="20">
        <v>3347</v>
      </c>
      <c r="J36" s="20">
        <v>3347</v>
      </c>
      <c r="K36" s="20">
        <v>3347</v>
      </c>
      <c r="L36" s="26"/>
    </row>
    <row r="37" spans="1:12">
      <c r="A37" s="108"/>
      <c r="B37" s="108"/>
      <c r="C37" s="23" t="s">
        <v>85</v>
      </c>
      <c r="D37" s="106" t="s">
        <v>86</v>
      </c>
      <c r="E37" s="106"/>
      <c r="F37" s="106"/>
      <c r="G37" s="106"/>
      <c r="H37" s="107"/>
      <c r="I37" s="24">
        <v>0</v>
      </c>
      <c r="J37" s="27">
        <v>800</v>
      </c>
      <c r="K37" s="27">
        <v>800</v>
      </c>
    </row>
    <row r="38" spans="1:12">
      <c r="A38" s="108"/>
      <c r="B38" s="108"/>
      <c r="C38" s="23"/>
      <c r="D38" s="106" t="s">
        <v>282</v>
      </c>
      <c r="E38" s="106" t="s">
        <v>87</v>
      </c>
      <c r="F38" s="106"/>
      <c r="G38" s="106"/>
      <c r="H38" s="107"/>
      <c r="I38" s="20">
        <v>2700</v>
      </c>
      <c r="J38" s="20">
        <v>2700</v>
      </c>
      <c r="K38" s="20">
        <v>2700</v>
      </c>
    </row>
    <row r="39" spans="1:12">
      <c r="A39" s="108"/>
      <c r="B39" s="108"/>
      <c r="C39" s="23"/>
      <c r="D39" s="106" t="s">
        <v>283</v>
      </c>
      <c r="E39" s="106" t="s">
        <v>88</v>
      </c>
      <c r="F39" s="106"/>
      <c r="G39" s="106"/>
      <c r="H39" s="107"/>
      <c r="I39" s="20">
        <v>480</v>
      </c>
      <c r="J39" s="20">
        <v>480</v>
      </c>
      <c r="K39" s="20">
        <v>480</v>
      </c>
    </row>
    <row r="40" spans="1:12">
      <c r="A40" s="108"/>
      <c r="B40" s="108"/>
      <c r="C40" s="23" t="s">
        <v>89</v>
      </c>
      <c r="D40" s="106" t="s">
        <v>91</v>
      </c>
      <c r="E40" s="106"/>
      <c r="F40" s="106"/>
      <c r="G40" s="106"/>
      <c r="H40" s="107"/>
      <c r="I40" s="20">
        <v>1812</v>
      </c>
      <c r="J40" s="20">
        <v>1812</v>
      </c>
      <c r="K40" s="20">
        <v>1812</v>
      </c>
    </row>
    <row r="41" spans="1:12">
      <c r="A41" s="108"/>
      <c r="B41" s="108"/>
      <c r="C41" s="28" t="s">
        <v>90</v>
      </c>
      <c r="D41" s="29" t="s">
        <v>95</v>
      </c>
      <c r="E41" s="24"/>
      <c r="F41" s="24"/>
      <c r="G41" s="24"/>
      <c r="H41" s="24"/>
      <c r="I41" s="24"/>
      <c r="J41" s="24"/>
      <c r="K41" s="24"/>
    </row>
    <row r="42" spans="1:12">
      <c r="A42" s="108"/>
      <c r="B42" s="21"/>
      <c r="C42" s="30"/>
      <c r="D42" s="78" t="s">
        <v>229</v>
      </c>
      <c r="E42" s="107"/>
      <c r="F42" s="108"/>
      <c r="G42" s="111"/>
      <c r="H42" s="107"/>
      <c r="I42" s="20">
        <v>0</v>
      </c>
      <c r="J42" s="20">
        <v>543</v>
      </c>
      <c r="K42" s="20">
        <v>543</v>
      </c>
    </row>
    <row r="43" spans="1:12">
      <c r="A43" s="108"/>
      <c r="B43" s="21"/>
      <c r="C43" s="30"/>
      <c r="D43" s="78" t="s">
        <v>230</v>
      </c>
      <c r="E43" s="107"/>
      <c r="F43" s="108"/>
      <c r="G43" s="44"/>
      <c r="H43" s="107"/>
      <c r="I43" s="20">
        <v>319</v>
      </c>
      <c r="J43" s="20">
        <v>319</v>
      </c>
      <c r="K43" s="20">
        <v>319</v>
      </c>
    </row>
    <row r="44" spans="1:12">
      <c r="A44" s="108"/>
      <c r="B44" s="108"/>
      <c r="C44" s="108" t="s">
        <v>92</v>
      </c>
      <c r="D44" s="106" t="s">
        <v>227</v>
      </c>
      <c r="E44" s="106"/>
      <c r="F44" s="106"/>
      <c r="G44" s="106"/>
      <c r="H44" s="107"/>
      <c r="I44" s="20">
        <v>0</v>
      </c>
      <c r="J44" s="20">
        <v>97</v>
      </c>
      <c r="K44" s="20">
        <v>97</v>
      </c>
    </row>
    <row r="45" spans="1:12">
      <c r="A45" s="108"/>
      <c r="B45" s="108"/>
      <c r="C45" s="108" t="s">
        <v>93</v>
      </c>
      <c r="D45" s="139" t="s">
        <v>228</v>
      </c>
      <c r="E45" s="140"/>
      <c r="F45" s="140"/>
      <c r="G45" s="140"/>
      <c r="H45" s="141"/>
      <c r="I45" s="20">
        <v>0</v>
      </c>
      <c r="J45" s="20">
        <v>4913</v>
      </c>
      <c r="K45" s="20">
        <v>4913</v>
      </c>
    </row>
    <row r="46" spans="1:12">
      <c r="A46" s="108"/>
      <c r="B46" s="108"/>
      <c r="C46" s="108" t="s">
        <v>94</v>
      </c>
      <c r="D46" s="145" t="s">
        <v>231</v>
      </c>
      <c r="E46" s="146"/>
      <c r="F46" s="146"/>
      <c r="G46" s="146"/>
      <c r="H46" s="147"/>
      <c r="I46" s="20">
        <v>0</v>
      </c>
      <c r="J46" s="20">
        <v>5251</v>
      </c>
      <c r="K46" s="20">
        <v>5252</v>
      </c>
    </row>
    <row r="47" spans="1:12">
      <c r="A47" s="21"/>
      <c r="B47" s="85" t="s">
        <v>98</v>
      </c>
      <c r="C47" s="142" t="s">
        <v>232</v>
      </c>
      <c r="D47" s="143"/>
      <c r="E47" s="143"/>
      <c r="F47" s="143"/>
      <c r="G47" s="143"/>
      <c r="H47" s="144"/>
      <c r="I47" s="86">
        <v>0</v>
      </c>
      <c r="J47" s="86">
        <v>192</v>
      </c>
      <c r="K47" s="86">
        <v>192</v>
      </c>
    </row>
    <row r="48" spans="1:12">
      <c r="A48" s="21"/>
      <c r="B48" s="108"/>
      <c r="C48" s="108" t="s">
        <v>100</v>
      </c>
      <c r="D48" s="106" t="s">
        <v>233</v>
      </c>
      <c r="E48" s="106"/>
      <c r="F48" s="106"/>
      <c r="G48" s="106"/>
      <c r="H48" s="107"/>
      <c r="I48" s="20"/>
      <c r="J48" s="20">
        <v>72</v>
      </c>
      <c r="K48" s="20">
        <v>72</v>
      </c>
    </row>
    <row r="49" spans="1:11">
      <c r="A49" s="21"/>
      <c r="B49" s="108"/>
      <c r="C49" s="108" t="s">
        <v>235</v>
      </c>
      <c r="D49" s="106" t="s">
        <v>234</v>
      </c>
      <c r="E49" s="106"/>
      <c r="F49" s="106"/>
      <c r="G49" s="106"/>
      <c r="H49" s="107"/>
      <c r="I49" s="20">
        <v>0</v>
      </c>
      <c r="J49" s="20">
        <v>120</v>
      </c>
      <c r="K49" s="20">
        <v>120</v>
      </c>
    </row>
    <row r="50" spans="1:1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1"/>
    </row>
    <row r="51" spans="1:11">
      <c r="A51" s="14" t="s">
        <v>96</v>
      </c>
      <c r="B51" s="15" t="s">
        <v>97</v>
      </c>
      <c r="C51" s="106"/>
      <c r="D51" s="106"/>
      <c r="E51" s="106"/>
      <c r="F51" s="106"/>
      <c r="G51" s="106"/>
      <c r="H51" s="107"/>
      <c r="I51" s="19"/>
      <c r="J51" s="19"/>
      <c r="K51" s="19"/>
    </row>
    <row r="52" spans="1:11">
      <c r="A52" s="14"/>
      <c r="B52" s="14" t="s">
        <v>98</v>
      </c>
      <c r="C52" s="162" t="s">
        <v>99</v>
      </c>
      <c r="D52" s="163"/>
      <c r="E52" s="163"/>
      <c r="F52" s="163"/>
      <c r="G52" s="163"/>
      <c r="H52" s="164"/>
      <c r="I52" s="31"/>
      <c r="J52" s="31">
        <f>SUM(J53:J53)</f>
        <v>7990</v>
      </c>
      <c r="K52" s="31">
        <f>SUM(K53:K53)</f>
        <v>7990</v>
      </c>
    </row>
    <row r="53" spans="1:11">
      <c r="A53" s="14"/>
      <c r="B53" s="15"/>
      <c r="C53" s="101" t="s">
        <v>100</v>
      </c>
      <c r="D53" s="101" t="s">
        <v>236</v>
      </c>
      <c r="E53" s="101"/>
      <c r="F53" s="101"/>
      <c r="G53" s="101"/>
      <c r="H53" s="17"/>
      <c r="I53" s="31"/>
      <c r="J53" s="32">
        <v>7990</v>
      </c>
      <c r="K53" s="32">
        <v>7990</v>
      </c>
    </row>
    <row r="54" spans="1:11">
      <c r="A54" s="148"/>
      <c r="B54" s="149"/>
      <c r="C54" s="149"/>
      <c r="D54" s="149"/>
      <c r="E54" s="149"/>
      <c r="F54" s="149"/>
      <c r="G54" s="149"/>
      <c r="H54" s="149"/>
      <c r="I54" s="149"/>
      <c r="J54" s="149"/>
      <c r="K54" s="150"/>
    </row>
    <row r="55" spans="1:11">
      <c r="A55" s="139"/>
      <c r="B55" s="140"/>
      <c r="C55" s="140"/>
      <c r="D55" s="140"/>
      <c r="E55" s="140"/>
      <c r="F55" s="140"/>
      <c r="G55" s="140"/>
      <c r="H55" s="140"/>
      <c r="I55" s="140"/>
      <c r="J55" s="140"/>
      <c r="K55" s="141"/>
    </row>
    <row r="56" spans="1:11" ht="15" customHeight="1">
      <c r="A56" s="87" t="s">
        <v>102</v>
      </c>
      <c r="B56" s="156" t="s">
        <v>103</v>
      </c>
      <c r="C56" s="157"/>
      <c r="D56" s="157"/>
      <c r="E56" s="157"/>
      <c r="F56" s="157"/>
      <c r="G56" s="157"/>
      <c r="H56" s="158"/>
      <c r="I56" s="19">
        <f>SUM(I57:I62)</f>
        <v>33000</v>
      </c>
      <c r="J56" s="19">
        <f>SUM(J58:J62)</f>
        <v>39505</v>
      </c>
      <c r="K56" s="19">
        <f>SUM(K58:K62)</f>
        <v>28505</v>
      </c>
    </row>
    <row r="57" spans="1:11">
      <c r="A57" s="87"/>
      <c r="B57" s="33" t="s">
        <v>104</v>
      </c>
      <c r="C57" s="159" t="s">
        <v>284</v>
      </c>
      <c r="D57" s="160"/>
      <c r="E57" s="160"/>
      <c r="F57" s="160"/>
      <c r="G57" s="160"/>
      <c r="H57" s="161"/>
      <c r="I57" s="20"/>
      <c r="J57" s="20"/>
      <c r="K57" s="20"/>
    </row>
    <row r="58" spans="1:11" ht="15" customHeight="1">
      <c r="A58" s="108"/>
      <c r="B58" s="34"/>
      <c r="C58" s="35" t="s">
        <v>105</v>
      </c>
      <c r="D58" s="151" t="s">
        <v>286</v>
      </c>
      <c r="E58" s="152"/>
      <c r="F58" s="152"/>
      <c r="G58" s="152"/>
      <c r="H58" s="153"/>
      <c r="I58" s="20">
        <v>7164</v>
      </c>
      <c r="J58" s="20">
        <v>10826</v>
      </c>
      <c r="K58" s="20">
        <v>10826</v>
      </c>
    </row>
    <row r="59" spans="1:11">
      <c r="A59" s="108"/>
      <c r="B59" s="34"/>
      <c r="C59" s="35" t="s">
        <v>106</v>
      </c>
      <c r="D59" s="106" t="s">
        <v>107</v>
      </c>
      <c r="E59" s="106"/>
      <c r="F59" s="106"/>
      <c r="G59" s="106"/>
      <c r="H59" s="107"/>
      <c r="I59" s="20">
        <v>0</v>
      </c>
      <c r="J59" s="20">
        <v>4418</v>
      </c>
      <c r="K59" s="20">
        <v>4418</v>
      </c>
    </row>
    <row r="60" spans="1:11">
      <c r="A60" s="108"/>
      <c r="B60" s="108"/>
      <c r="C60" s="35" t="s">
        <v>108</v>
      </c>
      <c r="D60" s="106" t="s">
        <v>287</v>
      </c>
      <c r="E60" s="106"/>
      <c r="F60" s="106"/>
      <c r="G60" s="106"/>
      <c r="H60" s="107"/>
      <c r="I60" s="20">
        <v>24000</v>
      </c>
      <c r="J60" s="20">
        <v>19429</v>
      </c>
      <c r="K60" s="20">
        <v>8588</v>
      </c>
    </row>
    <row r="61" spans="1:11">
      <c r="A61" s="108"/>
      <c r="B61" s="21"/>
      <c r="C61" s="35" t="s">
        <v>109</v>
      </c>
      <c r="D61" s="106" t="s">
        <v>288</v>
      </c>
      <c r="E61" s="21"/>
      <c r="F61" s="106"/>
      <c r="G61" s="106"/>
      <c r="H61" s="107"/>
      <c r="I61" s="20"/>
      <c r="J61" s="20">
        <v>261</v>
      </c>
      <c r="K61" s="20">
        <v>261</v>
      </c>
    </row>
    <row r="62" spans="1:11">
      <c r="A62" s="108"/>
      <c r="B62" s="14" t="s">
        <v>110</v>
      </c>
      <c r="C62" s="106" t="s">
        <v>285</v>
      </c>
      <c r="D62" s="106"/>
      <c r="E62" s="106"/>
      <c r="F62" s="106"/>
      <c r="G62" s="106"/>
      <c r="H62" s="107"/>
      <c r="I62" s="20">
        <v>1836</v>
      </c>
      <c r="J62" s="20">
        <v>4571</v>
      </c>
      <c r="K62" s="20">
        <v>4412</v>
      </c>
    </row>
    <row r="63" spans="1:11">
      <c r="A63" s="139"/>
      <c r="B63" s="140"/>
      <c r="C63" s="140"/>
      <c r="D63" s="140"/>
      <c r="E63" s="140"/>
      <c r="F63" s="140"/>
      <c r="G63" s="140"/>
      <c r="H63" s="140"/>
      <c r="I63" s="140"/>
      <c r="J63" s="140"/>
      <c r="K63" s="141"/>
    </row>
    <row r="64" spans="1:11">
      <c r="A64" s="108"/>
      <c r="B64" s="15" t="s">
        <v>111</v>
      </c>
      <c r="C64" s="106"/>
      <c r="D64" s="106"/>
      <c r="E64" s="106"/>
      <c r="F64" s="106"/>
      <c r="G64" s="106"/>
      <c r="H64" s="107"/>
      <c r="I64" s="19">
        <f>SUM(I8,I15,I20,I28,I56)</f>
        <v>159580</v>
      </c>
      <c r="J64" s="19">
        <f>SUM(J8,J15,J20,J28,J47,J52,J56)</f>
        <v>195446</v>
      </c>
      <c r="K64" s="19">
        <f>SUM(K8,K15,K20,K28,K47,K52,K56)</f>
        <v>183152</v>
      </c>
    </row>
  </sheetData>
  <mergeCells count="20">
    <mergeCell ref="A54:K54"/>
    <mergeCell ref="A63:K63"/>
    <mergeCell ref="D58:H58"/>
    <mergeCell ref="A1:K1"/>
    <mergeCell ref="A3:K3"/>
    <mergeCell ref="A55:K55"/>
    <mergeCell ref="B56:H56"/>
    <mergeCell ref="C57:H57"/>
    <mergeCell ref="I5:K5"/>
    <mergeCell ref="B6:H6"/>
    <mergeCell ref="D12:H12"/>
    <mergeCell ref="D13:H13"/>
    <mergeCell ref="A14:K14"/>
    <mergeCell ref="A19:K19"/>
    <mergeCell ref="C52:H52"/>
    <mergeCell ref="A27:K27"/>
    <mergeCell ref="A50:K50"/>
    <mergeCell ref="C47:H47"/>
    <mergeCell ref="D45:H45"/>
    <mergeCell ref="D46:H46"/>
  </mergeCells>
  <pageMargins left="0.70866141732283472" right="0.70866141732283472" top="0.74803149606299213" bottom="0.74803149606299213" header="0.31496062992125984" footer="0.31496062992125984"/>
  <pageSetup paperSize="9" scale="57" orientation="portrait" verticalDpi="0" r:id="rId1"/>
  <headerFooter>
    <oddHeader xml:space="preserve">&amp;RTervezet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53"/>
  <sheetViews>
    <sheetView zoomScaleNormal="100" workbookViewId="0">
      <selection activeCell="B1" sqref="B1:K1"/>
    </sheetView>
  </sheetViews>
  <sheetFormatPr defaultRowHeight="15"/>
  <cols>
    <col min="8" max="8" width="15.28515625" customWidth="1"/>
    <col min="9" max="11" width="14" bestFit="1" customWidth="1"/>
  </cols>
  <sheetData>
    <row r="1" spans="1:11">
      <c r="B1" s="154" t="s">
        <v>303</v>
      </c>
      <c r="C1" s="154"/>
      <c r="D1" s="154"/>
      <c r="E1" s="154"/>
      <c r="F1" s="154"/>
      <c r="G1" s="154"/>
      <c r="H1" s="154"/>
      <c r="I1" s="154"/>
      <c r="J1" s="154"/>
      <c r="K1" s="154"/>
    </row>
    <row r="3" spans="1:11">
      <c r="A3" s="12"/>
      <c r="B3" s="155" t="s">
        <v>215</v>
      </c>
      <c r="C3" s="155"/>
      <c r="D3" s="155"/>
      <c r="E3" s="155"/>
      <c r="F3" s="155"/>
      <c r="G3" s="155"/>
      <c r="H3" s="155"/>
      <c r="I3" s="155"/>
      <c r="J3" s="155"/>
      <c r="K3" s="155"/>
    </row>
    <row r="5" spans="1:11">
      <c r="I5" s="130" t="s">
        <v>2</v>
      </c>
      <c r="J5" s="130"/>
      <c r="K5" s="130"/>
    </row>
    <row r="6" spans="1:11">
      <c r="A6" s="36"/>
      <c r="B6" s="168" t="s">
        <v>3</v>
      </c>
      <c r="C6" s="132"/>
      <c r="D6" s="132"/>
      <c r="E6" s="132"/>
      <c r="F6" s="132"/>
      <c r="G6" s="132"/>
      <c r="H6" s="133"/>
      <c r="I6" s="37" t="s">
        <v>4</v>
      </c>
      <c r="J6" s="37" t="s">
        <v>5</v>
      </c>
      <c r="K6" s="37" t="s">
        <v>6</v>
      </c>
    </row>
    <row r="7" spans="1:11">
      <c r="A7" s="36"/>
      <c r="B7" s="165" t="s">
        <v>112</v>
      </c>
      <c r="C7" s="166"/>
      <c r="D7" s="166"/>
      <c r="E7" s="166"/>
      <c r="F7" s="166"/>
      <c r="G7" s="166"/>
      <c r="H7" s="167"/>
      <c r="I7" s="37" t="s">
        <v>17</v>
      </c>
      <c r="J7" s="37" t="s">
        <v>18</v>
      </c>
      <c r="K7" s="37" t="s">
        <v>0</v>
      </c>
    </row>
    <row r="8" spans="1:11">
      <c r="A8" s="38" t="s">
        <v>16</v>
      </c>
      <c r="B8" s="39" t="s">
        <v>113</v>
      </c>
      <c r="C8" s="38"/>
      <c r="D8" s="38"/>
      <c r="E8" s="38"/>
      <c r="F8" s="40"/>
      <c r="G8" s="41"/>
      <c r="H8" s="42"/>
      <c r="I8" s="43">
        <f>SUM(I9:I11)</f>
        <v>72030</v>
      </c>
      <c r="J8" s="43">
        <f>SUM(J9:J13)</f>
        <v>79671</v>
      </c>
      <c r="K8" s="43">
        <f>SUM(K9:K13)</f>
        <v>72184</v>
      </c>
    </row>
    <row r="9" spans="1:11">
      <c r="A9" s="1"/>
      <c r="B9" s="1" t="s">
        <v>44</v>
      </c>
      <c r="C9" s="10" t="s">
        <v>114</v>
      </c>
      <c r="D9" s="44"/>
      <c r="E9" s="45"/>
      <c r="F9" s="45"/>
      <c r="G9" s="45"/>
      <c r="H9" s="10"/>
      <c r="I9" s="46">
        <v>45790</v>
      </c>
      <c r="J9" s="46">
        <v>47076</v>
      </c>
      <c r="K9" s="46">
        <v>44902</v>
      </c>
    </row>
    <row r="10" spans="1:11">
      <c r="A10" s="1"/>
      <c r="B10" s="1" t="s">
        <v>52</v>
      </c>
      <c r="C10" s="10" t="s">
        <v>115</v>
      </c>
      <c r="D10" s="44"/>
      <c r="E10" s="45"/>
      <c r="F10" s="45"/>
      <c r="G10" s="45"/>
      <c r="H10" s="10"/>
      <c r="I10" s="46">
        <v>12393</v>
      </c>
      <c r="J10" s="46">
        <v>12696</v>
      </c>
      <c r="K10" s="46">
        <v>11667</v>
      </c>
    </row>
    <row r="11" spans="1:11">
      <c r="A11" s="1"/>
      <c r="B11" s="1" t="s">
        <v>57</v>
      </c>
      <c r="C11" s="10" t="s">
        <v>116</v>
      </c>
      <c r="D11" s="44"/>
      <c r="E11" s="45"/>
      <c r="F11" s="45"/>
      <c r="G11" s="45"/>
      <c r="H11" s="10"/>
      <c r="I11" s="46">
        <v>13847</v>
      </c>
      <c r="J11" s="46">
        <v>14506</v>
      </c>
      <c r="K11" s="46">
        <v>10222</v>
      </c>
    </row>
    <row r="12" spans="1:11">
      <c r="A12" s="1"/>
      <c r="B12" s="1" t="s">
        <v>67</v>
      </c>
      <c r="C12" s="10" t="s">
        <v>117</v>
      </c>
      <c r="D12" s="44"/>
      <c r="E12" s="45"/>
      <c r="F12" s="45"/>
      <c r="G12" s="45"/>
      <c r="H12" s="10"/>
      <c r="I12" s="46">
        <v>0</v>
      </c>
      <c r="J12" s="46">
        <v>5013</v>
      </c>
      <c r="K12" s="46">
        <v>5013</v>
      </c>
    </row>
    <row r="13" spans="1:11">
      <c r="B13" s="47" t="s">
        <v>98</v>
      </c>
      <c r="C13" s="11" t="s">
        <v>118</v>
      </c>
      <c r="I13" s="1">
        <v>0</v>
      </c>
      <c r="J13" s="1">
        <v>380</v>
      </c>
      <c r="K13" s="1">
        <v>380</v>
      </c>
    </row>
    <row r="14" spans="1:11">
      <c r="A14" s="38" t="s">
        <v>21</v>
      </c>
      <c r="B14" s="40" t="s">
        <v>119</v>
      </c>
      <c r="C14" s="42"/>
      <c r="D14" s="40"/>
      <c r="E14" s="41"/>
      <c r="F14" s="41"/>
      <c r="G14" s="41"/>
      <c r="H14" s="42"/>
      <c r="I14" s="43">
        <f>SUM(I15:I19)</f>
        <v>4315</v>
      </c>
      <c r="J14" s="43">
        <f>SUM(J15:J19)</f>
        <v>4489</v>
      </c>
      <c r="K14" s="43">
        <f>SUM(K15:K19)</f>
        <v>4459</v>
      </c>
    </row>
    <row r="15" spans="1:11">
      <c r="A15" s="1"/>
      <c r="B15" s="1" t="s">
        <v>120</v>
      </c>
      <c r="C15" s="10" t="s">
        <v>114</v>
      </c>
      <c r="D15" s="44"/>
      <c r="E15" s="45"/>
      <c r="F15" s="45"/>
      <c r="G15" s="45"/>
      <c r="H15" s="10"/>
      <c r="I15" s="46">
        <v>2233</v>
      </c>
      <c r="J15" s="46">
        <v>1452</v>
      </c>
      <c r="K15" s="46">
        <v>1435</v>
      </c>
    </row>
    <row r="16" spans="1:11">
      <c r="A16" s="1"/>
      <c r="B16" s="1" t="s">
        <v>121</v>
      </c>
      <c r="C16" s="10" t="s">
        <v>115</v>
      </c>
      <c r="D16" s="44"/>
      <c r="E16" s="45"/>
      <c r="F16" s="45"/>
      <c r="G16" s="45"/>
      <c r="H16" s="10"/>
      <c r="I16" s="46">
        <v>577</v>
      </c>
      <c r="J16" s="46">
        <v>368</v>
      </c>
      <c r="K16" s="46">
        <v>368</v>
      </c>
    </row>
    <row r="17" spans="1:12">
      <c r="A17" s="1"/>
      <c r="B17" s="1" t="s">
        <v>122</v>
      </c>
      <c r="C17" s="10" t="s">
        <v>116</v>
      </c>
      <c r="D17" s="44"/>
      <c r="E17" s="45"/>
      <c r="F17" s="45"/>
      <c r="G17" s="45"/>
      <c r="H17" s="10"/>
      <c r="I17" s="46">
        <v>1153</v>
      </c>
      <c r="J17" s="46">
        <v>903</v>
      </c>
      <c r="K17" s="46">
        <v>890</v>
      </c>
    </row>
    <row r="18" spans="1:12">
      <c r="A18" s="1"/>
      <c r="B18" s="1" t="s">
        <v>123</v>
      </c>
      <c r="C18" s="10" t="s">
        <v>241</v>
      </c>
      <c r="D18" s="44"/>
      <c r="E18" s="45"/>
      <c r="F18" s="45"/>
      <c r="G18" s="45"/>
      <c r="H18" s="10"/>
      <c r="I18" s="46">
        <v>240</v>
      </c>
      <c r="J18" s="46">
        <v>1742</v>
      </c>
      <c r="K18" s="46">
        <v>1742</v>
      </c>
    </row>
    <row r="19" spans="1:12">
      <c r="A19" s="1"/>
      <c r="B19" s="1" t="s">
        <v>124</v>
      </c>
      <c r="C19" s="10" t="s">
        <v>238</v>
      </c>
      <c r="D19" s="44"/>
      <c r="E19" s="45"/>
      <c r="F19" s="45"/>
      <c r="G19" s="45"/>
      <c r="H19" s="10"/>
      <c r="I19" s="46">
        <v>112</v>
      </c>
      <c r="J19" s="46">
        <v>24</v>
      </c>
      <c r="K19" s="46">
        <v>24</v>
      </c>
    </row>
    <row r="20" spans="1:12">
      <c r="A20" s="38" t="s">
        <v>23</v>
      </c>
      <c r="B20" s="40" t="s">
        <v>126</v>
      </c>
      <c r="C20" s="42"/>
      <c r="D20" s="40"/>
      <c r="E20" s="41"/>
      <c r="F20" s="41"/>
      <c r="G20" s="41"/>
      <c r="H20" s="42"/>
      <c r="I20" s="43">
        <f>SUM(I21:I30)</f>
        <v>51768</v>
      </c>
      <c r="J20" s="43">
        <f>SUM(J21:J30)</f>
        <v>76430</v>
      </c>
      <c r="K20" s="43">
        <f>SUM(K21:K30)</f>
        <v>72943</v>
      </c>
    </row>
    <row r="21" spans="1:12">
      <c r="A21" s="1"/>
      <c r="B21" s="1" t="s">
        <v>127</v>
      </c>
      <c r="C21" s="10" t="s">
        <v>114</v>
      </c>
      <c r="D21" s="44"/>
      <c r="E21" s="45"/>
      <c r="F21" s="45"/>
      <c r="G21" s="45"/>
      <c r="H21" s="10"/>
      <c r="I21" s="46">
        <v>6843</v>
      </c>
      <c r="J21" s="46">
        <v>6952</v>
      </c>
      <c r="K21" s="46">
        <v>6253</v>
      </c>
    </row>
    <row r="22" spans="1:12">
      <c r="A22" s="1"/>
      <c r="B22" s="1" t="s">
        <v>128</v>
      </c>
      <c r="C22" s="10" t="s">
        <v>115</v>
      </c>
      <c r="D22" s="44"/>
      <c r="E22" s="45"/>
      <c r="F22" s="45"/>
      <c r="G22" s="45"/>
      <c r="H22" s="10"/>
      <c r="I22" s="46">
        <v>1467</v>
      </c>
      <c r="J22" s="46">
        <v>1509</v>
      </c>
      <c r="K22" s="46">
        <v>1448</v>
      </c>
    </row>
    <row r="23" spans="1:12">
      <c r="A23" s="1"/>
      <c r="B23" s="1" t="s">
        <v>129</v>
      </c>
      <c r="C23" s="10" t="s">
        <v>116</v>
      </c>
      <c r="D23" s="44"/>
      <c r="E23" s="45"/>
      <c r="F23" s="45"/>
      <c r="G23" s="45"/>
      <c r="H23" s="10"/>
      <c r="I23" s="46">
        <v>9202</v>
      </c>
      <c r="J23" s="46">
        <v>10119</v>
      </c>
      <c r="K23" s="46">
        <v>7744</v>
      </c>
    </row>
    <row r="24" spans="1:12">
      <c r="A24" s="1"/>
      <c r="B24" s="1" t="s">
        <v>130</v>
      </c>
      <c r="C24" s="10" t="s">
        <v>131</v>
      </c>
      <c r="D24" s="44"/>
      <c r="E24" s="45"/>
      <c r="F24" s="45"/>
      <c r="G24" s="45"/>
      <c r="H24" s="10"/>
      <c r="I24" s="46">
        <v>869</v>
      </c>
      <c r="J24" s="46">
        <v>1093</v>
      </c>
      <c r="K24" s="46">
        <v>1003</v>
      </c>
    </row>
    <row r="25" spans="1:12">
      <c r="A25" s="1"/>
      <c r="B25" s="1" t="s">
        <v>132</v>
      </c>
      <c r="C25" s="124" t="s">
        <v>240</v>
      </c>
      <c r="D25" s="125"/>
      <c r="E25" s="125"/>
      <c r="F25" s="125"/>
      <c r="G25" s="125"/>
      <c r="H25" s="126"/>
      <c r="I25" s="46">
        <v>31613</v>
      </c>
      <c r="J25" s="46">
        <v>43978</v>
      </c>
      <c r="K25" s="46">
        <v>43915</v>
      </c>
    </row>
    <row r="26" spans="1:12">
      <c r="A26" s="1"/>
      <c r="B26" s="1" t="s">
        <v>133</v>
      </c>
      <c r="C26" s="124" t="s">
        <v>134</v>
      </c>
      <c r="D26" s="125"/>
      <c r="E26" s="125"/>
      <c r="F26" s="125"/>
      <c r="G26" s="125"/>
      <c r="H26" s="126"/>
      <c r="I26" s="46">
        <v>50</v>
      </c>
      <c r="J26" s="46">
        <v>89</v>
      </c>
      <c r="K26" s="46">
        <v>50</v>
      </c>
      <c r="L26" s="26"/>
    </row>
    <row r="27" spans="1:12">
      <c r="A27" s="1"/>
      <c r="B27" s="1" t="s">
        <v>135</v>
      </c>
      <c r="C27" s="10" t="s">
        <v>239</v>
      </c>
      <c r="D27" s="44"/>
      <c r="E27" s="45"/>
      <c r="F27" s="45"/>
      <c r="G27" s="45"/>
      <c r="H27" s="10"/>
      <c r="I27" s="46">
        <v>0</v>
      </c>
      <c r="J27" s="46">
        <v>153</v>
      </c>
      <c r="K27" s="46">
        <v>152</v>
      </c>
      <c r="L27" s="26"/>
    </row>
    <row r="28" spans="1:12">
      <c r="A28" s="1"/>
      <c r="B28" s="71" t="s">
        <v>137</v>
      </c>
      <c r="C28" s="10" t="s">
        <v>139</v>
      </c>
      <c r="D28" s="44"/>
      <c r="E28" s="45"/>
      <c r="F28" s="45"/>
      <c r="G28" s="45"/>
      <c r="H28" s="10"/>
      <c r="I28" s="46">
        <v>1474</v>
      </c>
      <c r="J28" s="46">
        <v>11665</v>
      </c>
      <c r="K28" s="46">
        <v>11636</v>
      </c>
    </row>
    <row r="29" spans="1:12">
      <c r="A29" s="1"/>
      <c r="B29" s="71" t="s">
        <v>138</v>
      </c>
      <c r="C29" s="10" t="s">
        <v>125</v>
      </c>
      <c r="D29" s="44"/>
      <c r="E29" s="45"/>
      <c r="F29" s="45"/>
      <c r="G29" s="45"/>
      <c r="H29" s="10"/>
      <c r="I29" s="46">
        <v>0</v>
      </c>
      <c r="J29" s="46">
        <v>622</v>
      </c>
      <c r="K29" s="46">
        <v>622</v>
      </c>
    </row>
    <row r="30" spans="1:12">
      <c r="A30" s="1"/>
      <c r="B30" s="71" t="s">
        <v>140</v>
      </c>
      <c r="C30" s="10" t="s">
        <v>141</v>
      </c>
      <c r="D30" s="44"/>
      <c r="E30" s="45"/>
      <c r="F30" s="45"/>
      <c r="G30" s="45"/>
      <c r="H30" s="10"/>
      <c r="I30" s="46">
        <v>250</v>
      </c>
      <c r="J30" s="46">
        <v>250</v>
      </c>
      <c r="K30" s="46">
        <v>120</v>
      </c>
    </row>
    <row r="31" spans="1:12">
      <c r="A31" s="38" t="s">
        <v>25</v>
      </c>
      <c r="B31" s="40" t="s">
        <v>142</v>
      </c>
      <c r="C31" s="41"/>
      <c r="D31" s="41"/>
      <c r="E31" s="41"/>
      <c r="F31" s="41"/>
      <c r="G31" s="41"/>
      <c r="H31" s="42"/>
      <c r="I31" s="43">
        <v>31467</v>
      </c>
      <c r="J31" s="43">
        <v>11313</v>
      </c>
      <c r="K31" s="43">
        <v>0</v>
      </c>
    </row>
    <row r="32" spans="1:12">
      <c r="A32" s="48" t="s">
        <v>27</v>
      </c>
      <c r="B32" s="49" t="s">
        <v>143</v>
      </c>
      <c r="C32" s="50"/>
      <c r="D32" s="50"/>
      <c r="E32" s="50"/>
      <c r="F32" s="50"/>
      <c r="G32" s="50"/>
      <c r="H32" s="51"/>
      <c r="I32" s="52">
        <v>0</v>
      </c>
      <c r="J32" s="52">
        <v>20000</v>
      </c>
      <c r="K32" s="52">
        <v>20000</v>
      </c>
    </row>
    <row r="33" spans="1:12">
      <c r="A33" s="38" t="s">
        <v>29</v>
      </c>
      <c r="B33" s="38" t="s">
        <v>144</v>
      </c>
      <c r="C33" s="53"/>
      <c r="D33" s="54"/>
      <c r="E33" s="54"/>
      <c r="F33" s="54"/>
      <c r="G33" s="54"/>
      <c r="H33" s="55"/>
      <c r="I33" s="43">
        <v>0</v>
      </c>
      <c r="J33" s="43">
        <v>3543</v>
      </c>
      <c r="K33" s="43">
        <v>3543</v>
      </c>
    </row>
    <row r="34" spans="1:12">
      <c r="A34" s="1"/>
      <c r="B34" s="40" t="s">
        <v>145</v>
      </c>
      <c r="C34" s="41"/>
      <c r="D34" s="41"/>
      <c r="E34" s="41"/>
      <c r="F34" s="41"/>
      <c r="G34" s="41"/>
      <c r="H34" s="42"/>
      <c r="I34" s="43">
        <f>SUM(I8,I14,I20,I31)</f>
        <v>159580</v>
      </c>
      <c r="J34" s="43">
        <f>SUM(J8,J14,J20,J31,J32,J33)</f>
        <v>195446</v>
      </c>
      <c r="K34" s="43">
        <f>SUM(K8,K14,K20,K32,K33)</f>
        <v>173129</v>
      </c>
    </row>
    <row r="35" spans="1:1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2">
      <c r="A37" s="38" t="s">
        <v>34</v>
      </c>
      <c r="B37" s="165" t="s">
        <v>146</v>
      </c>
      <c r="C37" s="166"/>
      <c r="D37" s="166"/>
      <c r="E37" s="166"/>
      <c r="F37" s="166"/>
      <c r="G37" s="166"/>
      <c r="H37" s="167"/>
      <c r="I37" s="37" t="s">
        <v>17</v>
      </c>
      <c r="J37" s="37" t="s">
        <v>18</v>
      </c>
      <c r="K37" s="37" t="s">
        <v>0</v>
      </c>
    </row>
    <row r="38" spans="1:12">
      <c r="A38" s="56"/>
      <c r="B38" s="57" t="s">
        <v>147</v>
      </c>
      <c r="C38" s="57" t="s">
        <v>114</v>
      </c>
      <c r="D38" s="58"/>
      <c r="E38" s="58"/>
      <c r="F38" s="58"/>
      <c r="G38" s="58"/>
      <c r="H38" s="59"/>
      <c r="I38" s="60">
        <f>SUM(I9,I15,I21)</f>
        <v>54866</v>
      </c>
      <c r="J38" s="60">
        <f>SUM(J9,J15,J21)</f>
        <v>55480</v>
      </c>
      <c r="K38" s="60">
        <f>SUM(K9,K15,K21)</f>
        <v>52590</v>
      </c>
    </row>
    <row r="39" spans="1:12">
      <c r="A39" s="1"/>
      <c r="B39" s="1" t="s">
        <v>148</v>
      </c>
      <c r="C39" s="45" t="s">
        <v>115</v>
      </c>
      <c r="D39" s="45"/>
      <c r="E39" s="45"/>
      <c r="F39" s="45"/>
      <c r="G39" s="45"/>
      <c r="H39" s="10"/>
      <c r="I39" s="46">
        <f>SUM(I22,I16,I10)</f>
        <v>14437</v>
      </c>
      <c r="J39" s="46">
        <f>SUM(J22,J16,J10)</f>
        <v>14573</v>
      </c>
      <c r="K39" s="46">
        <f>SUM(K22,K16,K10)</f>
        <v>13483</v>
      </c>
    </row>
    <row r="40" spans="1:12">
      <c r="A40" s="1"/>
      <c r="B40" s="1" t="s">
        <v>149</v>
      </c>
      <c r="C40" s="45" t="s">
        <v>116</v>
      </c>
      <c r="D40" s="45"/>
      <c r="E40" s="45"/>
      <c r="F40" s="45"/>
      <c r="G40" s="45"/>
      <c r="H40" s="10"/>
      <c r="I40" s="46">
        <f>SUM(I11,I17,I23)</f>
        <v>24202</v>
      </c>
      <c r="J40" s="46">
        <f>SUM(J11,J17,J23)</f>
        <v>25528</v>
      </c>
      <c r="K40" s="46">
        <f>SUM(K11,K17,K23)</f>
        <v>18856</v>
      </c>
    </row>
    <row r="41" spans="1:12">
      <c r="A41" s="1"/>
      <c r="B41" s="1" t="s">
        <v>150</v>
      </c>
      <c r="C41" s="45" t="s">
        <v>131</v>
      </c>
      <c r="D41" s="45"/>
      <c r="E41" s="45"/>
      <c r="F41" s="45"/>
      <c r="G41" s="45"/>
      <c r="H41" s="10"/>
      <c r="I41" s="46">
        <f>SUM(I24)</f>
        <v>869</v>
      </c>
      <c r="J41" s="46">
        <f>SUM(J24)</f>
        <v>1093</v>
      </c>
      <c r="K41" s="46">
        <f>SUM(K24)</f>
        <v>1003</v>
      </c>
    </row>
    <row r="42" spans="1:12">
      <c r="A42" s="1"/>
      <c r="B42" s="1" t="s">
        <v>151</v>
      </c>
      <c r="C42" s="45" t="s">
        <v>152</v>
      </c>
      <c r="D42" s="45"/>
      <c r="E42" s="45"/>
      <c r="F42" s="45"/>
      <c r="G42" s="45"/>
      <c r="H42" s="10"/>
      <c r="I42" s="46"/>
      <c r="J42" s="46"/>
      <c r="K42" s="46"/>
    </row>
    <row r="43" spans="1:12">
      <c r="A43" s="1"/>
      <c r="B43" s="1"/>
      <c r="C43" s="1" t="s">
        <v>153</v>
      </c>
      <c r="D43" s="1" t="s">
        <v>154</v>
      </c>
      <c r="E43" s="1"/>
      <c r="F43" s="45"/>
      <c r="G43" s="45"/>
      <c r="H43" s="10"/>
      <c r="I43" s="46">
        <f>SUM(I18,I25)</f>
        <v>31853</v>
      </c>
      <c r="J43" s="46">
        <f>SUM(J18,J25,J12)</f>
        <v>50733</v>
      </c>
      <c r="K43" s="46">
        <f>SUM(K18,K25,K12)</f>
        <v>50670</v>
      </c>
    </row>
    <row r="44" spans="1:12">
      <c r="A44" s="1"/>
      <c r="B44" s="1"/>
      <c r="C44" s="1" t="s">
        <v>155</v>
      </c>
      <c r="D44" s="1" t="s">
        <v>156</v>
      </c>
      <c r="E44" s="1"/>
      <c r="F44" s="45"/>
      <c r="G44" s="45"/>
      <c r="H44" s="45"/>
      <c r="I44" s="61">
        <f>SUM(I26)</f>
        <v>50</v>
      </c>
      <c r="J44" s="61">
        <f>SUM(J26)</f>
        <v>89</v>
      </c>
      <c r="K44" s="61">
        <f>SUM(K26)</f>
        <v>50</v>
      </c>
    </row>
    <row r="45" spans="1:12">
      <c r="A45" s="1"/>
      <c r="B45" s="1" t="s">
        <v>157</v>
      </c>
      <c r="C45" s="10" t="s">
        <v>136</v>
      </c>
      <c r="D45" s="44"/>
      <c r="E45" s="45"/>
      <c r="F45" s="45"/>
      <c r="G45" s="45"/>
      <c r="H45" s="10"/>
      <c r="I45" s="46">
        <v>0</v>
      </c>
      <c r="J45" s="46">
        <f>SUM(J27)</f>
        <v>153</v>
      </c>
      <c r="K45" s="46">
        <f>SUM(K27)</f>
        <v>152</v>
      </c>
      <c r="L45" s="26"/>
    </row>
    <row r="46" spans="1:12">
      <c r="A46" s="1"/>
      <c r="B46" s="1" t="s">
        <v>158</v>
      </c>
      <c r="C46" s="45" t="s">
        <v>159</v>
      </c>
      <c r="D46" s="45"/>
      <c r="E46" s="45"/>
      <c r="F46" s="45"/>
      <c r="G46" s="45"/>
      <c r="H46" s="10"/>
      <c r="I46" s="46"/>
      <c r="J46" s="46"/>
      <c r="K46" s="46"/>
    </row>
    <row r="47" spans="1:12">
      <c r="A47" s="1"/>
      <c r="B47" s="1"/>
      <c r="C47" s="62" t="s">
        <v>160</v>
      </c>
      <c r="D47" s="44" t="s">
        <v>139</v>
      </c>
      <c r="E47" s="45"/>
      <c r="F47" s="45"/>
      <c r="G47" s="45"/>
      <c r="H47" s="10"/>
      <c r="I47" s="46">
        <f>SUM(I13,I19,I28)</f>
        <v>1586</v>
      </c>
      <c r="J47" s="46">
        <f>SUM(J13,J19,J28)</f>
        <v>12069</v>
      </c>
      <c r="K47" s="46">
        <f>SUM(K13,K19,K28)</f>
        <v>12040</v>
      </c>
    </row>
    <row r="48" spans="1:12">
      <c r="A48" s="1"/>
      <c r="B48" s="1"/>
      <c r="C48" s="62" t="s">
        <v>161</v>
      </c>
      <c r="D48" s="44" t="s">
        <v>125</v>
      </c>
      <c r="E48" s="45"/>
      <c r="F48" s="45"/>
      <c r="G48" s="45"/>
      <c r="H48" s="10"/>
      <c r="I48" s="46">
        <f>SUM(I29)</f>
        <v>0</v>
      </c>
      <c r="J48" s="46">
        <f>SUM(J29)</f>
        <v>622</v>
      </c>
      <c r="K48" s="46">
        <f>SUM(K29)</f>
        <v>622</v>
      </c>
    </row>
    <row r="49" spans="1:11">
      <c r="A49" s="1"/>
      <c r="B49" s="1"/>
      <c r="C49" s="62" t="s">
        <v>162</v>
      </c>
      <c r="D49" s="44" t="s">
        <v>141</v>
      </c>
      <c r="E49" s="45"/>
      <c r="F49" s="45"/>
      <c r="G49" s="45"/>
      <c r="H49" s="10"/>
      <c r="I49" s="46">
        <f t="shared" ref="I49:K50" si="0">SUM(I30)</f>
        <v>250</v>
      </c>
      <c r="J49" s="46">
        <f t="shared" si="0"/>
        <v>250</v>
      </c>
      <c r="K49" s="46">
        <f t="shared" si="0"/>
        <v>120</v>
      </c>
    </row>
    <row r="50" spans="1:11">
      <c r="A50" s="1"/>
      <c r="B50" s="1" t="s">
        <v>163</v>
      </c>
      <c r="C50" s="45" t="s">
        <v>142</v>
      </c>
      <c r="D50" s="45"/>
      <c r="E50" s="45"/>
      <c r="F50" s="45"/>
      <c r="G50" s="45"/>
      <c r="H50" s="10"/>
      <c r="I50" s="46">
        <f t="shared" si="0"/>
        <v>31467</v>
      </c>
      <c r="J50" s="46">
        <f t="shared" si="0"/>
        <v>11313</v>
      </c>
      <c r="K50" s="46">
        <f t="shared" si="0"/>
        <v>0</v>
      </c>
    </row>
    <row r="51" spans="1:11">
      <c r="A51" s="1"/>
      <c r="B51" s="40" t="s">
        <v>164</v>
      </c>
      <c r="C51" s="41"/>
      <c r="D51" s="41"/>
      <c r="E51" s="41"/>
      <c r="F51" s="41"/>
      <c r="G51" s="41"/>
      <c r="H51" s="42"/>
      <c r="I51" s="43"/>
      <c r="J51" s="43">
        <f>SUM(J32)</f>
        <v>20000</v>
      </c>
      <c r="K51" s="43">
        <f>SUM(K32)</f>
        <v>20000</v>
      </c>
    </row>
    <row r="52" spans="1:11">
      <c r="A52" s="1"/>
      <c r="B52" s="40" t="s">
        <v>144</v>
      </c>
      <c r="C52" s="41"/>
      <c r="D52" s="41"/>
      <c r="E52" s="41"/>
      <c r="F52" s="41"/>
      <c r="G52" s="41"/>
      <c r="H52" s="42"/>
      <c r="I52" s="43"/>
      <c r="J52" s="43">
        <v>3543</v>
      </c>
      <c r="K52" s="43">
        <v>3543</v>
      </c>
    </row>
    <row r="53" spans="1:11">
      <c r="A53" s="1"/>
      <c r="B53" s="165" t="s">
        <v>145</v>
      </c>
      <c r="C53" s="166"/>
      <c r="D53" s="166"/>
      <c r="E53" s="166"/>
      <c r="F53" s="166"/>
      <c r="G53" s="166"/>
      <c r="H53" s="167"/>
      <c r="I53" s="43">
        <f>SUM(I38:I50)</f>
        <v>159580</v>
      </c>
      <c r="J53" s="43">
        <f>SUM(J38:J52)</f>
        <v>195446</v>
      </c>
      <c r="K53" s="43">
        <f>SUM(K38:K52)</f>
        <v>173129</v>
      </c>
    </row>
  </sheetData>
  <mergeCells count="9">
    <mergeCell ref="B53:H53"/>
    <mergeCell ref="B37:H37"/>
    <mergeCell ref="B1:K1"/>
    <mergeCell ref="B3:K3"/>
    <mergeCell ref="I5:K5"/>
    <mergeCell ref="B6:H6"/>
    <mergeCell ref="B7:H7"/>
    <mergeCell ref="C26:H26"/>
    <mergeCell ref="C25:H25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  <headerFooter>
    <oddHeader xml:space="preserve">&amp;RTervezet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45"/>
  <sheetViews>
    <sheetView topLeftCell="B1" zoomScaleNormal="100" workbookViewId="0">
      <selection activeCell="B1" sqref="B1:K1"/>
    </sheetView>
  </sheetViews>
  <sheetFormatPr defaultRowHeight="15"/>
  <cols>
    <col min="1" max="1" width="9.140625" customWidth="1"/>
    <col min="8" max="8" width="9.140625" customWidth="1"/>
    <col min="9" max="10" width="14" customWidth="1"/>
    <col min="11" max="11" width="14" bestFit="1" customWidth="1"/>
  </cols>
  <sheetData>
    <row r="1" spans="1:11">
      <c r="B1" s="154" t="s">
        <v>304</v>
      </c>
      <c r="C1" s="154"/>
      <c r="D1" s="154"/>
      <c r="E1" s="154"/>
      <c r="F1" s="154"/>
      <c r="G1" s="154"/>
      <c r="H1" s="154"/>
      <c r="I1" s="154"/>
      <c r="J1" s="154"/>
      <c r="K1" s="154"/>
    </row>
    <row r="3" spans="1:11">
      <c r="B3" s="169" t="s">
        <v>216</v>
      </c>
      <c r="C3" s="169"/>
      <c r="D3" s="169"/>
      <c r="E3" s="169"/>
      <c r="F3" s="169"/>
      <c r="G3" s="169"/>
      <c r="H3" s="169"/>
      <c r="I3" s="169"/>
      <c r="J3" s="169"/>
      <c r="K3" s="169"/>
    </row>
    <row r="4" spans="1:11"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B5" s="2"/>
      <c r="C5" s="2"/>
      <c r="D5" s="2"/>
      <c r="E5" s="2"/>
      <c r="F5" s="2"/>
      <c r="G5" s="2"/>
      <c r="H5" s="2"/>
      <c r="I5" s="130" t="s">
        <v>2</v>
      </c>
      <c r="J5" s="130"/>
      <c r="K5" s="130"/>
    </row>
    <row r="6" spans="1:11">
      <c r="A6" s="1"/>
      <c r="B6" s="168" t="s">
        <v>3</v>
      </c>
      <c r="C6" s="132"/>
      <c r="D6" s="132"/>
      <c r="E6" s="132"/>
      <c r="F6" s="132"/>
      <c r="G6" s="132"/>
      <c r="H6" s="133"/>
      <c r="I6" s="63" t="s">
        <v>4</v>
      </c>
      <c r="J6" s="63" t="s">
        <v>5</v>
      </c>
      <c r="K6" s="3" t="s">
        <v>6</v>
      </c>
    </row>
    <row r="7" spans="1:11">
      <c r="A7" s="38" t="s">
        <v>16</v>
      </c>
      <c r="B7" s="40" t="s">
        <v>165</v>
      </c>
      <c r="C7" s="45"/>
      <c r="D7" s="45"/>
      <c r="E7" s="45"/>
      <c r="F7" s="45"/>
      <c r="G7" s="45"/>
      <c r="H7" s="10"/>
      <c r="I7" s="37" t="s">
        <v>17</v>
      </c>
      <c r="J7" s="37" t="s">
        <v>18</v>
      </c>
      <c r="K7" s="37" t="s">
        <v>0</v>
      </c>
    </row>
    <row r="8" spans="1:11">
      <c r="A8" s="1"/>
      <c r="B8" s="1" t="s">
        <v>44</v>
      </c>
      <c r="C8" s="45" t="s">
        <v>166</v>
      </c>
      <c r="D8" s="45"/>
      <c r="E8" s="45"/>
      <c r="F8" s="45"/>
      <c r="G8" s="45"/>
      <c r="H8" s="10"/>
      <c r="I8" s="46">
        <f>SUM('1. melléklet'!I15)</f>
        <v>4799</v>
      </c>
      <c r="J8" s="46">
        <f>SUM('1. melléklet'!J15)</f>
        <v>6774</v>
      </c>
      <c r="K8" s="46">
        <f>SUM('1. melléklet'!K15)</f>
        <v>6660</v>
      </c>
    </row>
    <row r="9" spans="1:11">
      <c r="A9" s="1"/>
      <c r="B9" s="1" t="s">
        <v>52</v>
      </c>
      <c r="C9" s="45" t="s">
        <v>167</v>
      </c>
      <c r="D9" s="45"/>
      <c r="E9" s="45"/>
      <c r="F9" s="45"/>
      <c r="G9" s="45"/>
      <c r="H9" s="10"/>
      <c r="I9" s="46">
        <f>SUM('1. melléklet'!I8)</f>
        <v>4532</v>
      </c>
      <c r="J9" s="46">
        <f>SUM('1. melléklet'!J8)</f>
        <v>6457</v>
      </c>
      <c r="K9" s="46">
        <f>SUM('1. melléklet'!K8)</f>
        <v>5835</v>
      </c>
    </row>
    <row r="10" spans="1:11">
      <c r="A10" s="1"/>
      <c r="B10" s="1" t="s">
        <v>57</v>
      </c>
      <c r="C10" s="45" t="s">
        <v>168</v>
      </c>
      <c r="D10" s="45"/>
      <c r="E10" s="45"/>
      <c r="F10" s="45"/>
      <c r="G10" s="45"/>
      <c r="H10" s="10"/>
      <c r="I10" s="46">
        <f>SUM('1. melléklet'!I20)</f>
        <v>88184</v>
      </c>
      <c r="J10" s="46">
        <f>SUM('1. melléklet'!J20)</f>
        <v>93826</v>
      </c>
      <c r="K10" s="46">
        <f>SUM('1. melléklet'!K20)</f>
        <v>93825</v>
      </c>
    </row>
    <row r="11" spans="1:11">
      <c r="A11" s="1"/>
      <c r="B11" s="1" t="s">
        <v>98</v>
      </c>
      <c r="C11" s="45" t="s">
        <v>169</v>
      </c>
      <c r="D11" s="45"/>
      <c r="E11" s="45"/>
      <c r="F11" s="45"/>
      <c r="G11" s="45"/>
      <c r="H11" s="10"/>
      <c r="I11" s="46">
        <f>SUM('1. melléklet'!I28)</f>
        <v>29065</v>
      </c>
      <c r="J11" s="46">
        <f>SUM('1. melléklet'!J28)</f>
        <v>40702</v>
      </c>
      <c r="K11" s="46">
        <f>SUM('1. melléklet'!K28)</f>
        <v>40145</v>
      </c>
    </row>
    <row r="12" spans="1:11">
      <c r="A12" s="1"/>
      <c r="B12" s="1" t="s">
        <v>104</v>
      </c>
      <c r="C12" s="124" t="s">
        <v>232</v>
      </c>
      <c r="D12" s="125"/>
      <c r="E12" s="125"/>
      <c r="F12" s="125"/>
      <c r="G12" s="125"/>
      <c r="H12" s="126"/>
      <c r="I12" s="46">
        <f>SUM('1. melléklet'!I47)</f>
        <v>0</v>
      </c>
      <c r="J12" s="46">
        <f>SUM('1. melléklet'!J47)</f>
        <v>192</v>
      </c>
      <c r="K12" s="46">
        <f>SUM('1. melléklet'!K47)</f>
        <v>192</v>
      </c>
    </row>
    <row r="13" spans="1:11">
      <c r="A13" s="1"/>
      <c r="B13" s="1" t="s">
        <v>170</v>
      </c>
      <c r="C13" s="45" t="s">
        <v>171</v>
      </c>
      <c r="D13" s="45"/>
      <c r="E13" s="45"/>
      <c r="F13" s="45"/>
      <c r="G13" s="45"/>
      <c r="H13" s="10"/>
      <c r="I13" s="46">
        <v>0</v>
      </c>
      <c r="J13" s="46"/>
      <c r="K13" s="46"/>
    </row>
    <row r="14" spans="1:11">
      <c r="A14" s="1"/>
      <c r="B14" s="1" t="s">
        <v>172</v>
      </c>
      <c r="C14" s="45" t="s">
        <v>173</v>
      </c>
      <c r="D14" s="45"/>
      <c r="E14" s="45"/>
      <c r="F14" s="45"/>
      <c r="G14" s="45"/>
      <c r="H14" s="10"/>
      <c r="I14" s="46">
        <f>SUM(I8:I13)</f>
        <v>126580</v>
      </c>
      <c r="J14" s="46">
        <f>SUM(J8:J13)</f>
        <v>147951</v>
      </c>
      <c r="K14" s="46">
        <f>SUM(K8:K13)</f>
        <v>146657</v>
      </c>
    </row>
    <row r="15" spans="1:11">
      <c r="A15" s="1"/>
      <c r="B15" s="64" t="s">
        <v>174</v>
      </c>
      <c r="C15" s="45" t="s">
        <v>175</v>
      </c>
      <c r="D15" s="45"/>
      <c r="E15" s="45"/>
      <c r="F15" s="45"/>
      <c r="G15" s="45"/>
      <c r="H15" s="10"/>
      <c r="I15" s="46">
        <f>SUM('1. melléklet'!I56)-'1. melléklet'!I62</f>
        <v>31164</v>
      </c>
      <c r="J15" s="46">
        <f>SUM('1. melléklet'!J56)-'1. melléklet'!J62</f>
        <v>34934</v>
      </c>
      <c r="K15" s="46">
        <f>SUM('1. melléklet'!K56)-'1. melléklet'!K62</f>
        <v>24093</v>
      </c>
    </row>
    <row r="16" spans="1:11">
      <c r="A16" s="1"/>
      <c r="C16" s="41" t="s">
        <v>176</v>
      </c>
      <c r="D16" s="45"/>
      <c r="E16" s="45"/>
      <c r="F16" s="45"/>
      <c r="G16" s="45"/>
      <c r="H16" s="10"/>
      <c r="I16" s="43">
        <f>SUM(I14,I15)</f>
        <v>157744</v>
      </c>
      <c r="J16" s="43">
        <f>SUM(J14,J15)</f>
        <v>182885</v>
      </c>
      <c r="K16" s="43">
        <f>SUM(K14,K15)</f>
        <v>170750</v>
      </c>
    </row>
    <row r="17" spans="1:11">
      <c r="A17" s="131"/>
      <c r="B17" s="132"/>
      <c r="C17" s="132"/>
      <c r="D17" s="132"/>
      <c r="E17" s="132"/>
      <c r="F17" s="132"/>
      <c r="G17" s="132"/>
      <c r="H17" s="132"/>
      <c r="I17" s="132"/>
      <c r="J17" s="132"/>
      <c r="K17" s="133"/>
    </row>
    <row r="18" spans="1:11">
      <c r="A18" s="38" t="s">
        <v>21</v>
      </c>
      <c r="B18" s="40" t="s">
        <v>177</v>
      </c>
      <c r="C18" s="45"/>
      <c r="D18" s="45"/>
      <c r="E18" s="45"/>
      <c r="F18" s="45"/>
      <c r="G18" s="45"/>
      <c r="H18" s="10"/>
      <c r="I18" s="46"/>
      <c r="J18" s="46"/>
      <c r="K18" s="46"/>
    </row>
    <row r="19" spans="1:11">
      <c r="A19" s="1"/>
      <c r="B19" s="1" t="s">
        <v>120</v>
      </c>
      <c r="C19" s="45" t="s">
        <v>114</v>
      </c>
      <c r="D19" s="45"/>
      <c r="E19" s="45"/>
      <c r="F19" s="45"/>
      <c r="G19" s="45"/>
      <c r="H19" s="10"/>
      <c r="I19" s="46">
        <f>SUM('2. melléklet'!I38)</f>
        <v>54866</v>
      </c>
      <c r="J19" s="46">
        <f>SUM('2. melléklet'!J38)</f>
        <v>55480</v>
      </c>
      <c r="K19" s="46">
        <f>SUM('2. melléklet'!K38)</f>
        <v>52590</v>
      </c>
    </row>
    <row r="20" spans="1:11">
      <c r="A20" s="1"/>
      <c r="B20" s="65" t="s">
        <v>121</v>
      </c>
      <c r="C20" s="45" t="s">
        <v>178</v>
      </c>
      <c r="D20" s="45"/>
      <c r="E20" s="45"/>
      <c r="F20" s="45"/>
      <c r="G20" s="45"/>
      <c r="H20" s="10"/>
      <c r="I20" s="46">
        <f>SUM('2. melléklet'!I39)</f>
        <v>14437</v>
      </c>
      <c r="J20" s="46">
        <f>SUM('2. melléklet'!J39)</f>
        <v>14573</v>
      </c>
      <c r="K20" s="46">
        <f>SUM('2. melléklet'!K39)</f>
        <v>13483</v>
      </c>
    </row>
    <row r="21" spans="1:11">
      <c r="A21" s="1"/>
      <c r="B21" s="1" t="s">
        <v>122</v>
      </c>
      <c r="C21" s="45" t="s">
        <v>116</v>
      </c>
      <c r="D21" s="45"/>
      <c r="E21" s="45"/>
      <c r="F21" s="45"/>
      <c r="G21" s="45"/>
      <c r="H21" s="10"/>
      <c r="I21" s="46">
        <f>SUM('2. melléklet'!I40)</f>
        <v>24202</v>
      </c>
      <c r="J21" s="46">
        <f>SUM('2. melléklet'!J40)</f>
        <v>25528</v>
      </c>
      <c r="K21" s="46">
        <f>SUM('2. melléklet'!K40)</f>
        <v>18856</v>
      </c>
    </row>
    <row r="22" spans="1:11">
      <c r="A22" s="1"/>
      <c r="B22" s="38" t="s">
        <v>179</v>
      </c>
      <c r="C22" s="45" t="s">
        <v>180</v>
      </c>
      <c r="D22" s="45"/>
      <c r="E22" s="45"/>
      <c r="F22" s="45"/>
      <c r="G22" s="45"/>
      <c r="H22" s="10"/>
      <c r="I22" s="46">
        <f>SUM('2. melléklet'!I43)</f>
        <v>31853</v>
      </c>
      <c r="J22" s="46">
        <f>SUM('2. melléklet'!J43)</f>
        <v>50733</v>
      </c>
      <c r="K22" s="46">
        <f>SUM('2. melléklet'!K43)</f>
        <v>50670</v>
      </c>
    </row>
    <row r="23" spans="1:11">
      <c r="A23" s="1"/>
      <c r="B23" s="1" t="s">
        <v>124</v>
      </c>
      <c r="C23" s="45" t="s">
        <v>181</v>
      </c>
      <c r="D23" s="45"/>
      <c r="E23" s="45"/>
      <c r="F23" s="45"/>
      <c r="G23" s="45"/>
      <c r="H23" s="10"/>
      <c r="I23" s="46">
        <f>SUM('2. melléklet'!I26)</f>
        <v>50</v>
      </c>
      <c r="J23" s="46">
        <f>SUM('2. melléklet'!J26)</f>
        <v>89</v>
      </c>
      <c r="K23" s="46">
        <f>SUM('2. melléklet'!K26)</f>
        <v>50</v>
      </c>
    </row>
    <row r="24" spans="1:11">
      <c r="A24" s="1"/>
      <c r="B24" s="65" t="s">
        <v>182</v>
      </c>
      <c r="C24" s="45" t="s">
        <v>183</v>
      </c>
      <c r="D24" s="45"/>
      <c r="E24" s="45"/>
      <c r="F24" s="45"/>
      <c r="G24" s="45"/>
      <c r="H24" s="10"/>
      <c r="I24" s="46">
        <f>SUM('2. melléklet'!I41)</f>
        <v>869</v>
      </c>
      <c r="J24" s="46">
        <f>SUM('2. melléklet'!J41)</f>
        <v>1093</v>
      </c>
      <c r="K24" s="46">
        <f>SUM('2. melléklet'!K41)</f>
        <v>1003</v>
      </c>
    </row>
    <row r="25" spans="1:11">
      <c r="A25" s="1"/>
      <c r="B25" s="1" t="s">
        <v>110</v>
      </c>
      <c r="C25" s="10" t="s">
        <v>136</v>
      </c>
      <c r="D25" s="44"/>
      <c r="E25" s="45"/>
      <c r="F25" s="45"/>
      <c r="G25" s="45"/>
      <c r="H25" s="10"/>
      <c r="I25" s="46">
        <f>SUM('2. melléklet'!I45)</f>
        <v>0</v>
      </c>
      <c r="J25" s="46">
        <f>SUM('2. melléklet'!J45)</f>
        <v>153</v>
      </c>
      <c r="K25" s="46">
        <f>SUM('2. melléklet'!K45)</f>
        <v>152</v>
      </c>
    </row>
    <row r="26" spans="1:11">
      <c r="A26" s="1"/>
      <c r="B26" s="1" t="s">
        <v>184</v>
      </c>
      <c r="C26" s="45" t="s">
        <v>185</v>
      </c>
      <c r="D26" s="45"/>
      <c r="E26" s="45"/>
      <c r="F26" s="45"/>
      <c r="G26" s="45"/>
      <c r="H26" s="10"/>
      <c r="I26" s="46">
        <f>SUM(I19:I24)</f>
        <v>126277</v>
      </c>
      <c r="J26" s="46">
        <f>SUM(J19:J25)</f>
        <v>147649</v>
      </c>
      <c r="K26" s="46">
        <f>SUM(K19:K25)</f>
        <v>136804</v>
      </c>
    </row>
    <row r="27" spans="1:11">
      <c r="A27" s="1"/>
      <c r="B27" s="65" t="s">
        <v>186</v>
      </c>
      <c r="C27" s="45" t="s">
        <v>187</v>
      </c>
      <c r="D27" s="45"/>
      <c r="E27" s="45"/>
      <c r="F27" s="45"/>
      <c r="G27" s="45"/>
      <c r="H27" s="10"/>
      <c r="I27" s="46"/>
      <c r="J27" s="46"/>
      <c r="K27" s="46">
        <f>SUM('2. melléklet'!K50)</f>
        <v>0</v>
      </c>
    </row>
    <row r="28" spans="1:11">
      <c r="A28" s="1"/>
      <c r="B28" s="1"/>
      <c r="C28" s="124" t="s">
        <v>242</v>
      </c>
      <c r="D28" s="125"/>
      <c r="E28" s="125"/>
      <c r="F28" s="125"/>
      <c r="G28" s="125"/>
      <c r="H28" s="126"/>
      <c r="I28" s="46">
        <f>SUM('2. melléklet'!I31)</f>
        <v>31467</v>
      </c>
      <c r="J28" s="46">
        <f>SUM('2. melléklet'!J50)</f>
        <v>11313</v>
      </c>
      <c r="K28" s="46">
        <f>SUM(K27)</f>
        <v>0</v>
      </c>
    </row>
    <row r="29" spans="1:11">
      <c r="A29" s="1"/>
      <c r="B29" s="44" t="s">
        <v>188</v>
      </c>
      <c r="C29" s="66" t="s">
        <v>164</v>
      </c>
      <c r="D29" s="45"/>
      <c r="E29" s="45"/>
      <c r="F29" s="45"/>
      <c r="G29" s="45"/>
      <c r="H29" s="10"/>
      <c r="I29" s="67">
        <f>SUM('2. melléklet'!I51:I52)</f>
        <v>0</v>
      </c>
      <c r="J29" s="67">
        <f>SUM('2. melléklet'!J32:J33)</f>
        <v>23543</v>
      </c>
      <c r="K29" s="67">
        <f>SUM('2. melléklet'!K32:K33)</f>
        <v>23543</v>
      </c>
    </row>
    <row r="30" spans="1:11">
      <c r="A30" s="1"/>
      <c r="C30" s="41" t="s">
        <v>189</v>
      </c>
      <c r="D30" s="45"/>
      <c r="E30" s="45"/>
      <c r="F30" s="45"/>
      <c r="G30" s="45"/>
      <c r="H30" s="10"/>
      <c r="I30" s="43">
        <f>SUM(I26:I29)</f>
        <v>157744</v>
      </c>
      <c r="J30" s="43">
        <f>SUM(J26:J29)</f>
        <v>182505</v>
      </c>
      <c r="K30" s="43">
        <f>SUM(K26:K29)</f>
        <v>160347</v>
      </c>
    </row>
    <row r="31" spans="1:1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3"/>
    </row>
    <row r="32" spans="1:11">
      <c r="A32" s="38" t="s">
        <v>23</v>
      </c>
      <c r="B32" s="40" t="s">
        <v>190</v>
      </c>
      <c r="C32" s="45"/>
      <c r="D32" s="45"/>
      <c r="E32" s="45"/>
      <c r="F32" s="45"/>
      <c r="G32" s="45"/>
      <c r="H32" s="10"/>
      <c r="I32" s="46"/>
      <c r="J32" s="46"/>
      <c r="K32" s="46"/>
    </row>
    <row r="33" spans="1:11">
      <c r="A33" s="38"/>
      <c r="B33" s="1" t="s">
        <v>127</v>
      </c>
      <c r="C33" s="68" t="s">
        <v>101</v>
      </c>
      <c r="D33" s="45"/>
      <c r="E33" s="45"/>
      <c r="F33" s="45"/>
      <c r="G33" s="45"/>
      <c r="H33" s="10"/>
      <c r="I33" s="46">
        <f>SUM('1. melléklet'!I53)</f>
        <v>0</v>
      </c>
      <c r="J33" s="46">
        <f>SUM('1. melléklet'!J53)</f>
        <v>7990</v>
      </c>
      <c r="K33" s="46">
        <f>SUM('1. melléklet'!K53)</f>
        <v>7990</v>
      </c>
    </row>
    <row r="34" spans="1:11">
      <c r="A34" s="1"/>
      <c r="B34" s="1" t="s">
        <v>128</v>
      </c>
      <c r="C34" s="68" t="s">
        <v>191</v>
      </c>
      <c r="D34" s="45"/>
      <c r="E34" s="45"/>
      <c r="F34" s="45"/>
      <c r="G34" s="45"/>
      <c r="H34" s="10"/>
      <c r="I34" s="46"/>
      <c r="J34" s="46"/>
      <c r="K34" s="46"/>
    </row>
    <row r="35" spans="1:11">
      <c r="A35" s="1"/>
      <c r="B35" s="1" t="s">
        <v>129</v>
      </c>
      <c r="C35" s="68" t="s">
        <v>192</v>
      </c>
      <c r="D35" s="45"/>
      <c r="E35" s="45"/>
      <c r="F35" s="45"/>
      <c r="G35" s="45"/>
      <c r="H35" s="10"/>
      <c r="I35" s="46">
        <f>SUM('1. melléklet'!I62)</f>
        <v>1836</v>
      </c>
      <c r="J35" s="46">
        <f>SUM('1. melléklet'!J62)</f>
        <v>4571</v>
      </c>
      <c r="K35" s="46">
        <f>SUM('1. melléklet'!K62)</f>
        <v>4412</v>
      </c>
    </row>
    <row r="36" spans="1:11">
      <c r="A36" s="1"/>
      <c r="B36" s="44"/>
      <c r="C36" s="41" t="s">
        <v>193</v>
      </c>
      <c r="D36" s="45"/>
      <c r="E36" s="45"/>
      <c r="F36" s="45"/>
      <c r="G36" s="45" t="s">
        <v>194</v>
      </c>
      <c r="H36" s="10"/>
      <c r="I36" s="43">
        <f>SUM(I33:I35)</f>
        <v>1836</v>
      </c>
      <c r="J36" s="43">
        <f>SUM(J33:J35)</f>
        <v>12561</v>
      </c>
      <c r="K36" s="43">
        <f>SUM(K33:K35)</f>
        <v>12402</v>
      </c>
    </row>
    <row r="37" spans="1:11">
      <c r="A37" s="131"/>
      <c r="B37" s="132"/>
      <c r="C37" s="132"/>
      <c r="D37" s="132"/>
      <c r="E37" s="132"/>
      <c r="F37" s="132"/>
      <c r="G37" s="132"/>
      <c r="H37" s="132"/>
      <c r="I37" s="132"/>
      <c r="J37" s="132"/>
      <c r="K37" s="133"/>
    </row>
    <row r="38" spans="1:11">
      <c r="A38" s="38" t="s">
        <v>25</v>
      </c>
      <c r="B38" s="40" t="s">
        <v>195</v>
      </c>
      <c r="C38" s="45"/>
      <c r="D38" s="45"/>
      <c r="E38" s="45"/>
      <c r="F38" s="45"/>
      <c r="G38" s="45"/>
      <c r="H38" s="45"/>
      <c r="I38" s="46"/>
      <c r="J38" s="46"/>
      <c r="K38" s="46"/>
    </row>
    <row r="39" spans="1:11">
      <c r="A39" s="1"/>
      <c r="B39" s="1" t="s">
        <v>196</v>
      </c>
      <c r="C39" s="10" t="s">
        <v>139</v>
      </c>
      <c r="D39" s="44"/>
      <c r="E39" s="45"/>
      <c r="F39" s="45"/>
      <c r="G39" s="45"/>
      <c r="H39" s="10"/>
      <c r="I39" s="46">
        <f>SUM('2. melléklet'!I47)</f>
        <v>1586</v>
      </c>
      <c r="J39" s="46">
        <f>SUM('2. melléklet'!J47)</f>
        <v>12069</v>
      </c>
      <c r="K39" s="46">
        <f>SUM('2. melléklet'!K47)</f>
        <v>12040</v>
      </c>
    </row>
    <row r="40" spans="1:11">
      <c r="A40" s="1"/>
      <c r="B40" s="1" t="s">
        <v>197</v>
      </c>
      <c r="C40" s="10" t="s">
        <v>125</v>
      </c>
      <c r="D40" s="44"/>
      <c r="E40" s="45"/>
      <c r="F40" s="45"/>
      <c r="G40" s="45"/>
      <c r="H40" s="10"/>
      <c r="I40" s="46">
        <f>SUM('2. melléklet'!I48)</f>
        <v>0</v>
      </c>
      <c r="J40" s="46">
        <f>SUM('2. melléklet'!J48)</f>
        <v>622</v>
      </c>
      <c r="K40" s="46">
        <f>SUM('2. melléklet'!K48)</f>
        <v>622</v>
      </c>
    </row>
    <row r="41" spans="1:11">
      <c r="A41" s="1"/>
      <c r="B41" s="1" t="s">
        <v>198</v>
      </c>
      <c r="C41" s="10" t="s">
        <v>141</v>
      </c>
      <c r="D41" s="44"/>
      <c r="E41" s="45"/>
      <c r="F41" s="45"/>
      <c r="G41" s="45"/>
      <c r="H41" s="10"/>
      <c r="I41" s="46">
        <f>SUM('2. melléklet'!I49)</f>
        <v>250</v>
      </c>
      <c r="J41" s="46">
        <f>SUM('2. melléklet'!J49)</f>
        <v>250</v>
      </c>
      <c r="K41" s="46">
        <f>SUM('2. melléklet'!K49)</f>
        <v>120</v>
      </c>
    </row>
    <row r="42" spans="1:11">
      <c r="A42" s="1"/>
      <c r="B42" s="44"/>
      <c r="C42" s="41" t="s">
        <v>199</v>
      </c>
      <c r="D42" s="45"/>
      <c r="E42" s="45"/>
      <c r="F42" s="45"/>
      <c r="G42" s="45"/>
      <c r="H42" s="10"/>
      <c r="I42" s="43">
        <f>SUM(I39:I41)</f>
        <v>1836</v>
      </c>
      <c r="J42" s="43">
        <f>SUM(J39:J41)</f>
        <v>12941</v>
      </c>
      <c r="K42" s="43">
        <f>SUM(K39:K41)</f>
        <v>12782</v>
      </c>
    </row>
    <row r="43" spans="1:11">
      <c r="A43" s="131"/>
      <c r="B43" s="132"/>
      <c r="C43" s="132"/>
      <c r="D43" s="132"/>
      <c r="E43" s="132"/>
      <c r="F43" s="132"/>
      <c r="G43" s="132"/>
      <c r="H43" s="132"/>
      <c r="I43" s="132"/>
      <c r="J43" s="132"/>
      <c r="K43" s="133"/>
    </row>
    <row r="44" spans="1:11">
      <c r="A44" s="1"/>
      <c r="B44" s="44"/>
      <c r="C44" s="41" t="s">
        <v>200</v>
      </c>
      <c r="D44" s="41"/>
      <c r="E44" s="41"/>
      <c r="F44" s="41"/>
      <c r="G44" s="41"/>
      <c r="H44" s="42"/>
      <c r="I44" s="43">
        <f>SUM(I16,I36)</f>
        <v>159580</v>
      </c>
      <c r="J44" s="43">
        <f>SUM(J16,J36)</f>
        <v>195446</v>
      </c>
      <c r="K44" s="43">
        <f>SUM(K16,K36)</f>
        <v>183152</v>
      </c>
    </row>
    <row r="45" spans="1:11">
      <c r="A45" s="1"/>
      <c r="B45" s="44"/>
      <c r="C45" s="42" t="s">
        <v>201</v>
      </c>
      <c r="D45" s="44"/>
      <c r="E45" s="45"/>
      <c r="F45" s="45"/>
      <c r="G45" s="45"/>
      <c r="H45" s="10"/>
      <c r="I45" s="43">
        <f>SUM(I30,I42)</f>
        <v>159580</v>
      </c>
      <c r="J45" s="43">
        <f>SUM(J30,J42)</f>
        <v>195446</v>
      </c>
      <c r="K45" s="43">
        <f>SUM(K30,K42)</f>
        <v>173129</v>
      </c>
    </row>
  </sheetData>
  <mergeCells count="10">
    <mergeCell ref="A37:K37"/>
    <mergeCell ref="A43:K43"/>
    <mergeCell ref="B1:K1"/>
    <mergeCell ref="B3:K3"/>
    <mergeCell ref="I5:K5"/>
    <mergeCell ref="B6:H6"/>
    <mergeCell ref="A17:K17"/>
    <mergeCell ref="A31:K31"/>
    <mergeCell ref="C28:H28"/>
    <mergeCell ref="C12:H12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  <headerFooter>
    <oddHeader xml:space="preserve">&amp;RTervezet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J20"/>
  <sheetViews>
    <sheetView topLeftCell="A2" zoomScaleNormal="100" workbookViewId="0">
      <selection activeCell="E2" sqref="E2:J2"/>
    </sheetView>
  </sheetViews>
  <sheetFormatPr defaultRowHeight="15"/>
  <cols>
    <col min="1" max="4" width="9.140625" customWidth="1"/>
    <col min="5" max="5" width="17.7109375" customWidth="1"/>
    <col min="6" max="8" width="9.140625" customWidth="1"/>
  </cols>
  <sheetData>
    <row r="1" spans="1:10" hidden="1"/>
    <row r="2" spans="1:10">
      <c r="E2" s="154" t="s">
        <v>305</v>
      </c>
      <c r="F2" s="154"/>
      <c r="G2" s="154"/>
      <c r="H2" s="154"/>
      <c r="I2" s="154"/>
      <c r="J2" s="154"/>
    </row>
    <row r="4" spans="1:10">
      <c r="A4" s="135" t="s">
        <v>212</v>
      </c>
      <c r="B4" s="135"/>
      <c r="C4" s="135"/>
      <c r="D4" s="135"/>
      <c r="E4" s="135"/>
      <c r="F4" s="135"/>
      <c r="G4" s="135"/>
      <c r="H4" s="135"/>
    </row>
    <row r="6" spans="1:10">
      <c r="A6" s="12"/>
      <c r="B6" s="88"/>
      <c r="C6" s="88"/>
      <c r="D6" s="88"/>
      <c r="E6" s="88"/>
      <c r="F6" s="89"/>
      <c r="G6" s="89"/>
      <c r="H6" s="89"/>
    </row>
    <row r="7" spans="1:10">
      <c r="A7" s="12"/>
      <c r="B7" s="88"/>
      <c r="C7" s="88"/>
      <c r="D7" s="88"/>
      <c r="E7" s="88"/>
      <c r="F7" s="89"/>
      <c r="G7" s="89"/>
      <c r="H7" t="s">
        <v>210</v>
      </c>
    </row>
    <row r="8" spans="1:10">
      <c r="A8" s="170" t="s">
        <v>3</v>
      </c>
      <c r="B8" s="171"/>
      <c r="C8" s="171"/>
      <c r="D8" s="171"/>
      <c r="E8" s="171"/>
      <c r="F8" s="171"/>
      <c r="G8" s="172"/>
      <c r="H8" s="6" t="s">
        <v>4</v>
      </c>
      <c r="I8" s="82" t="s">
        <v>5</v>
      </c>
      <c r="J8" s="82" t="s">
        <v>6</v>
      </c>
    </row>
    <row r="9" spans="1:10" s="74" customFormat="1" ht="30" customHeight="1">
      <c r="A9" s="56" t="s">
        <v>16</v>
      </c>
      <c r="B9" s="58" t="s">
        <v>159</v>
      </c>
      <c r="C9" s="58"/>
      <c r="D9" s="58"/>
      <c r="E9" s="58"/>
      <c r="F9" s="58"/>
      <c r="G9" s="59"/>
      <c r="H9" s="75" t="s">
        <v>17</v>
      </c>
      <c r="I9" s="75" t="s">
        <v>18</v>
      </c>
      <c r="J9" s="75" t="s">
        <v>0</v>
      </c>
    </row>
    <row r="10" spans="1:10" s="74" customFormat="1" ht="30" customHeight="1">
      <c r="A10" s="71"/>
      <c r="B10" s="80" t="s">
        <v>44</v>
      </c>
      <c r="C10" s="44" t="s">
        <v>139</v>
      </c>
      <c r="D10" s="45"/>
      <c r="E10" s="45"/>
      <c r="F10" s="45"/>
      <c r="G10" s="10"/>
      <c r="H10" s="46">
        <f>SUM(H11:H17)</f>
        <v>1586</v>
      </c>
      <c r="I10" s="46">
        <f t="shared" ref="I10:J10" si="0">SUM(I11:I17)</f>
        <v>12069</v>
      </c>
      <c r="J10" s="46">
        <f t="shared" si="0"/>
        <v>12040</v>
      </c>
    </row>
    <row r="11" spans="1:10" s="74" customFormat="1" ht="30" customHeight="1">
      <c r="A11" s="71"/>
      <c r="B11" s="80"/>
      <c r="C11" s="71" t="s">
        <v>251</v>
      </c>
      <c r="D11" s="45" t="s">
        <v>243</v>
      </c>
      <c r="E11" s="45"/>
      <c r="F11" s="45"/>
      <c r="G11" s="10"/>
      <c r="H11" s="46">
        <v>800</v>
      </c>
      <c r="I11" s="46">
        <v>842</v>
      </c>
      <c r="J11" s="46">
        <v>842</v>
      </c>
    </row>
    <row r="12" spans="1:10" s="74" customFormat="1" ht="30" customHeight="1">
      <c r="A12" s="71"/>
      <c r="B12" s="80"/>
      <c r="C12" s="71" t="s">
        <v>46</v>
      </c>
      <c r="D12" s="45" t="s">
        <v>244</v>
      </c>
      <c r="E12" s="45"/>
      <c r="F12" s="45"/>
      <c r="G12" s="10"/>
      <c r="H12" s="46">
        <v>448</v>
      </c>
      <c r="I12" s="46">
        <v>382</v>
      </c>
      <c r="J12" s="46">
        <v>360</v>
      </c>
    </row>
    <row r="13" spans="1:10">
      <c r="A13" s="71"/>
      <c r="B13" s="80"/>
      <c r="C13" s="71" t="s">
        <v>252</v>
      </c>
      <c r="D13" s="45" t="s">
        <v>245</v>
      </c>
      <c r="E13" s="45"/>
      <c r="F13" s="45"/>
      <c r="G13" s="10"/>
      <c r="H13" s="46">
        <v>0</v>
      </c>
      <c r="I13" s="46">
        <v>7999</v>
      </c>
      <c r="J13" s="46">
        <v>7999</v>
      </c>
    </row>
    <row r="14" spans="1:10">
      <c r="A14" s="71"/>
      <c r="B14" s="80"/>
      <c r="C14" s="71" t="s">
        <v>253</v>
      </c>
      <c r="D14" s="45" t="s">
        <v>248</v>
      </c>
      <c r="E14" s="45"/>
      <c r="F14" s="45"/>
      <c r="G14" s="10"/>
      <c r="H14" s="46">
        <v>338</v>
      </c>
      <c r="I14" s="46">
        <v>2466</v>
      </c>
      <c r="J14" s="46">
        <v>2459</v>
      </c>
    </row>
    <row r="15" spans="1:10">
      <c r="A15" s="71"/>
      <c r="B15" s="80"/>
      <c r="C15" s="71" t="s">
        <v>254</v>
      </c>
      <c r="D15" s="45" t="s">
        <v>247</v>
      </c>
      <c r="E15" s="45"/>
      <c r="F15" s="45"/>
      <c r="G15" s="10"/>
      <c r="H15" s="46">
        <v>0</v>
      </c>
      <c r="I15" s="46">
        <v>235</v>
      </c>
      <c r="J15" s="46">
        <v>235</v>
      </c>
    </row>
    <row r="16" spans="1:10">
      <c r="A16" s="71"/>
      <c r="B16" s="80"/>
      <c r="C16" s="71" t="s">
        <v>255</v>
      </c>
      <c r="D16" s="45" t="s">
        <v>246</v>
      </c>
      <c r="E16" s="45"/>
      <c r="F16" s="45"/>
      <c r="G16" s="10"/>
      <c r="H16" s="46">
        <v>0</v>
      </c>
      <c r="I16" s="46">
        <v>64</v>
      </c>
      <c r="J16" s="46">
        <v>64</v>
      </c>
    </row>
    <row r="17" spans="1:10">
      <c r="A17" s="71"/>
      <c r="B17" s="80"/>
      <c r="C17" s="71" t="s">
        <v>50</v>
      </c>
      <c r="D17" s="45" t="s">
        <v>249</v>
      </c>
      <c r="E17" s="45"/>
      <c r="F17" s="45"/>
      <c r="G17" s="10"/>
      <c r="H17" s="46">
        <v>0</v>
      </c>
      <c r="I17" s="46">
        <v>81</v>
      </c>
      <c r="J17" s="46">
        <v>81</v>
      </c>
    </row>
    <row r="18" spans="1:10">
      <c r="A18" s="71"/>
      <c r="B18" s="80" t="s">
        <v>120</v>
      </c>
      <c r="C18" s="124" t="s">
        <v>250</v>
      </c>
      <c r="D18" s="125"/>
      <c r="E18" s="125"/>
      <c r="F18" s="125"/>
      <c r="G18" s="126"/>
      <c r="H18" s="46">
        <v>0</v>
      </c>
      <c r="I18" s="46">
        <v>622</v>
      </c>
      <c r="J18" s="46">
        <v>622</v>
      </c>
    </row>
    <row r="19" spans="1:10">
      <c r="A19" s="71"/>
      <c r="B19" s="81" t="s">
        <v>127</v>
      </c>
      <c r="C19" s="173" t="s">
        <v>141</v>
      </c>
      <c r="D19" s="173"/>
      <c r="E19" s="173"/>
      <c r="F19" s="173"/>
      <c r="G19" s="173"/>
      <c r="H19" s="46">
        <v>250</v>
      </c>
      <c r="I19" s="46">
        <v>250</v>
      </c>
      <c r="J19" s="46">
        <v>120</v>
      </c>
    </row>
    <row r="20" spans="1:10">
      <c r="A20" s="71"/>
      <c r="B20" s="174" t="s">
        <v>256</v>
      </c>
      <c r="C20" s="175"/>
      <c r="D20" s="175"/>
      <c r="E20" s="175"/>
      <c r="F20" s="175"/>
      <c r="G20" s="176"/>
      <c r="H20" s="46">
        <f>SUM(H10,H18,H19)</f>
        <v>1836</v>
      </c>
      <c r="I20" s="46">
        <f t="shared" ref="I20:J20" si="1">SUM(I10,I18,I19)</f>
        <v>12941</v>
      </c>
      <c r="J20" s="46">
        <f t="shared" si="1"/>
        <v>12782</v>
      </c>
    </row>
  </sheetData>
  <mergeCells count="6">
    <mergeCell ref="E2:J2"/>
    <mergeCell ref="A8:G8"/>
    <mergeCell ref="C18:G18"/>
    <mergeCell ref="C19:G19"/>
    <mergeCell ref="B20:G20"/>
    <mergeCell ref="A4:H4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  <headerFooter>
    <oddHeader xml:space="preserve">&amp;RTervezet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H18"/>
  <sheetViews>
    <sheetView zoomScaleNormal="100" workbookViewId="0">
      <selection activeCell="G11" sqref="G11"/>
    </sheetView>
  </sheetViews>
  <sheetFormatPr defaultRowHeight="15"/>
  <cols>
    <col min="1" max="1" width="2.85546875" customWidth="1"/>
    <col min="5" max="5" width="18.42578125" customWidth="1"/>
    <col min="6" max="6" width="12.7109375" customWidth="1"/>
    <col min="7" max="7" width="11.140625" customWidth="1"/>
    <col min="8" max="8" width="12" customWidth="1"/>
  </cols>
  <sheetData>
    <row r="2" spans="1:8">
      <c r="E2" t="s">
        <v>306</v>
      </c>
    </row>
    <row r="4" spans="1:8">
      <c r="A4" s="135" t="s">
        <v>211</v>
      </c>
      <c r="B4" s="135"/>
      <c r="C4" s="135"/>
      <c r="D4" s="135"/>
      <c r="E4" s="135"/>
      <c r="F4" s="135"/>
      <c r="G4" s="135"/>
      <c r="H4" s="135"/>
    </row>
    <row r="6" spans="1:8">
      <c r="G6" t="s">
        <v>207</v>
      </c>
    </row>
    <row r="7" spans="1:8">
      <c r="A7" s="170" t="s">
        <v>3</v>
      </c>
      <c r="B7" s="179"/>
      <c r="C7" s="179"/>
      <c r="D7" s="179"/>
      <c r="E7" s="180"/>
      <c r="F7" s="6" t="s">
        <v>4</v>
      </c>
      <c r="G7" s="6" t="s">
        <v>5</v>
      </c>
      <c r="H7" s="6" t="s">
        <v>6</v>
      </c>
    </row>
    <row r="8" spans="1:8">
      <c r="A8" s="131" t="s">
        <v>19</v>
      </c>
      <c r="B8" s="179"/>
      <c r="C8" s="179"/>
      <c r="D8" s="179"/>
      <c r="E8" s="180"/>
      <c r="F8" s="6" t="s">
        <v>7</v>
      </c>
      <c r="G8" s="6" t="s">
        <v>8</v>
      </c>
      <c r="H8" s="6" t="s">
        <v>9</v>
      </c>
    </row>
    <row r="9" spans="1:8">
      <c r="A9" s="1" t="s">
        <v>16</v>
      </c>
      <c r="B9" s="124" t="s">
        <v>20</v>
      </c>
      <c r="C9" s="125"/>
      <c r="D9" s="125"/>
      <c r="E9" s="126"/>
      <c r="F9" s="3">
        <v>147796</v>
      </c>
      <c r="G9" s="3">
        <v>6850</v>
      </c>
      <c r="H9" s="3">
        <f t="shared" ref="H9:H18" si="0">SUM(F9:G9)</f>
        <v>154646</v>
      </c>
    </row>
    <row r="10" spans="1:8">
      <c r="A10" s="1" t="s">
        <v>21</v>
      </c>
      <c r="B10" s="173" t="s">
        <v>22</v>
      </c>
      <c r="C10" s="173"/>
      <c r="D10" s="173"/>
      <c r="E10" s="173"/>
      <c r="F10" s="3">
        <v>77401</v>
      </c>
      <c r="G10" s="3">
        <v>72184</v>
      </c>
      <c r="H10" s="3">
        <f t="shared" si="0"/>
        <v>149585</v>
      </c>
    </row>
    <row r="11" spans="1:8">
      <c r="A11" s="7" t="s">
        <v>23</v>
      </c>
      <c r="B11" s="178" t="s">
        <v>24</v>
      </c>
      <c r="C11" s="178"/>
      <c r="D11" s="178"/>
      <c r="E11" s="178"/>
      <c r="F11" s="8">
        <f>F9-F10</f>
        <v>70395</v>
      </c>
      <c r="G11" s="8">
        <f>G9-G10</f>
        <v>-65334</v>
      </c>
      <c r="H11" s="8">
        <f t="shared" si="0"/>
        <v>5061</v>
      </c>
    </row>
    <row r="12" spans="1:8">
      <c r="A12" s="9" t="s">
        <v>25</v>
      </c>
      <c r="B12" s="173" t="s">
        <v>26</v>
      </c>
      <c r="C12" s="173"/>
      <c r="D12" s="173"/>
      <c r="E12" s="173"/>
      <c r="F12" s="3">
        <v>28245</v>
      </c>
      <c r="G12" s="3">
        <v>72820</v>
      </c>
      <c r="H12" s="3">
        <f t="shared" si="0"/>
        <v>101065</v>
      </c>
    </row>
    <row r="13" spans="1:8">
      <c r="A13" s="9" t="s">
        <v>27</v>
      </c>
      <c r="B13" s="173" t="s">
        <v>28</v>
      </c>
      <c r="C13" s="173"/>
      <c r="D13" s="173"/>
      <c r="E13" s="173"/>
      <c r="F13" s="3">
        <v>96102</v>
      </c>
      <c r="G13" s="3">
        <v>0</v>
      </c>
      <c r="H13" s="3">
        <f t="shared" si="0"/>
        <v>96102</v>
      </c>
    </row>
    <row r="14" spans="1:8">
      <c r="A14" s="9" t="s">
        <v>29</v>
      </c>
      <c r="B14" s="124" t="s">
        <v>30</v>
      </c>
      <c r="C14" s="125"/>
      <c r="D14" s="125"/>
      <c r="E14" s="126"/>
      <c r="F14" s="3">
        <f>F12-F13</f>
        <v>-67857</v>
      </c>
      <c r="G14" s="3">
        <f>G12-G13</f>
        <v>72820</v>
      </c>
      <c r="H14" s="3">
        <f t="shared" si="0"/>
        <v>4963</v>
      </c>
    </row>
    <row r="15" spans="1:8">
      <c r="A15" s="9" t="s">
        <v>34</v>
      </c>
      <c r="B15" s="173" t="s">
        <v>31</v>
      </c>
      <c r="C15" s="173"/>
      <c r="D15" s="173"/>
      <c r="E15" s="173"/>
      <c r="F15" s="3">
        <f>SUM(F11+F14)</f>
        <v>2538</v>
      </c>
      <c r="G15" s="3">
        <f>SUM(G11+G14)</f>
        <v>7486</v>
      </c>
      <c r="H15" s="3">
        <f t="shared" si="0"/>
        <v>10024</v>
      </c>
    </row>
    <row r="16" spans="1:8">
      <c r="A16" s="9" t="s">
        <v>36</v>
      </c>
      <c r="B16" s="177" t="s">
        <v>32</v>
      </c>
      <c r="C16" s="177"/>
      <c r="D16" s="177"/>
      <c r="E16" s="177"/>
      <c r="F16" s="112">
        <f>SUM(F15)</f>
        <v>2538</v>
      </c>
      <c r="G16" s="112">
        <f>SUM(G15)</f>
        <v>7486</v>
      </c>
      <c r="H16" s="112">
        <f t="shared" si="0"/>
        <v>10024</v>
      </c>
    </row>
    <row r="17" spans="1:8">
      <c r="A17" s="9" t="s">
        <v>37</v>
      </c>
      <c r="B17" s="173" t="s">
        <v>33</v>
      </c>
      <c r="C17" s="173"/>
      <c r="D17" s="173"/>
      <c r="E17" s="173"/>
      <c r="F17" s="3">
        <v>0</v>
      </c>
      <c r="G17" s="3">
        <v>0</v>
      </c>
      <c r="H17" s="3">
        <f t="shared" si="0"/>
        <v>0</v>
      </c>
    </row>
    <row r="18" spans="1:8">
      <c r="A18" s="9" t="s">
        <v>38</v>
      </c>
      <c r="B18" s="177" t="s">
        <v>35</v>
      </c>
      <c r="C18" s="177"/>
      <c r="D18" s="177"/>
      <c r="E18" s="177"/>
      <c r="F18" s="112">
        <f>F16-F17</f>
        <v>2538</v>
      </c>
      <c r="G18" s="112">
        <f>G16-G17</f>
        <v>7486</v>
      </c>
      <c r="H18" s="112">
        <f t="shared" si="0"/>
        <v>10024</v>
      </c>
    </row>
  </sheetData>
  <mergeCells count="13">
    <mergeCell ref="A7:E7"/>
    <mergeCell ref="A8:E8"/>
    <mergeCell ref="B9:E9"/>
    <mergeCell ref="A4:H4"/>
    <mergeCell ref="B16:E16"/>
    <mergeCell ref="B17:E17"/>
    <mergeCell ref="B18:E18"/>
    <mergeCell ref="B10:E10"/>
    <mergeCell ref="B11:E11"/>
    <mergeCell ref="B12:E12"/>
    <mergeCell ref="B13:E13"/>
    <mergeCell ref="B14:E14"/>
    <mergeCell ref="B15:E15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  <headerFooter>
    <oddHeader xml:space="preserve">&amp;RTervezet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10"/>
  <sheetViews>
    <sheetView zoomScaleNormal="100" workbookViewId="0">
      <selection activeCell="H9" sqref="H9"/>
    </sheetView>
  </sheetViews>
  <sheetFormatPr defaultRowHeight="15"/>
  <cols>
    <col min="7" max="7" width="5.7109375" customWidth="1"/>
    <col min="8" max="8" width="12" customWidth="1"/>
    <col min="9" max="9" width="10.7109375" customWidth="1"/>
    <col min="10" max="10" width="9.42578125" bestFit="1" customWidth="1"/>
  </cols>
  <sheetData>
    <row r="1" spans="1:10">
      <c r="J1" s="114" t="s">
        <v>307</v>
      </c>
    </row>
    <row r="2" spans="1:10">
      <c r="E2" s="69"/>
    </row>
    <row r="3" spans="1:10">
      <c r="A3" s="69"/>
      <c r="B3" s="69"/>
      <c r="C3" s="69"/>
      <c r="D3" s="69"/>
      <c r="F3" s="2" t="s">
        <v>202</v>
      </c>
      <c r="G3" s="69"/>
      <c r="H3" s="69"/>
      <c r="I3" s="69"/>
      <c r="J3" s="69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>
      <c r="H5" s="130" t="s">
        <v>2</v>
      </c>
      <c r="I5" s="130"/>
      <c r="J5" s="130"/>
    </row>
    <row r="6" spans="1:10">
      <c r="A6" s="168" t="s">
        <v>3</v>
      </c>
      <c r="B6" s="132"/>
      <c r="C6" s="132"/>
      <c r="D6" s="132"/>
      <c r="E6" s="132"/>
      <c r="F6" s="132"/>
      <c r="G6" s="133"/>
      <c r="H6" s="63" t="s">
        <v>4</v>
      </c>
      <c r="I6" s="63" t="s">
        <v>5</v>
      </c>
      <c r="J6" s="3" t="s">
        <v>6</v>
      </c>
    </row>
    <row r="7" spans="1:10">
      <c r="A7" s="40" t="s">
        <v>203</v>
      </c>
      <c r="B7" s="45"/>
      <c r="C7" s="45"/>
      <c r="D7" s="45"/>
      <c r="E7" s="45"/>
      <c r="F7" s="45"/>
      <c r="G7" s="10"/>
      <c r="H7" s="76" t="s">
        <v>7</v>
      </c>
      <c r="I7" s="76" t="s">
        <v>204</v>
      </c>
      <c r="J7" s="77" t="s">
        <v>205</v>
      </c>
    </row>
    <row r="8" spans="1:10">
      <c r="A8" s="1" t="s">
        <v>44</v>
      </c>
      <c r="B8" s="45" t="s">
        <v>257</v>
      </c>
      <c r="C8" s="45"/>
      <c r="D8" s="45"/>
      <c r="E8" s="45"/>
      <c r="F8" s="45"/>
      <c r="G8" s="10"/>
      <c r="H8" s="70">
        <v>14460</v>
      </c>
      <c r="I8" s="70">
        <v>212</v>
      </c>
      <c r="J8" s="70">
        <f>SUM(H8:I8)</f>
        <v>14672</v>
      </c>
    </row>
    <row r="9" spans="1:10">
      <c r="A9" s="1" t="s">
        <v>52</v>
      </c>
      <c r="B9" s="45" t="s">
        <v>206</v>
      </c>
      <c r="C9" s="45"/>
      <c r="D9" s="45"/>
      <c r="E9" s="45"/>
      <c r="F9" s="45"/>
      <c r="G9" s="10"/>
      <c r="H9" s="119">
        <v>-8091</v>
      </c>
      <c r="I9" s="79">
        <v>7211</v>
      </c>
      <c r="J9" s="70">
        <f>SUM(H9:I9)</f>
        <v>-880</v>
      </c>
    </row>
    <row r="10" spans="1:10">
      <c r="A10" s="1" t="s">
        <v>57</v>
      </c>
      <c r="B10" s="45" t="s">
        <v>258</v>
      </c>
      <c r="C10" s="45"/>
      <c r="D10" s="45"/>
      <c r="E10" s="45"/>
      <c r="F10" s="45"/>
      <c r="G10" s="10"/>
      <c r="H10" s="70">
        <f>H8+H9</f>
        <v>6369</v>
      </c>
      <c r="I10" s="70">
        <f>I8+I9</f>
        <v>7423</v>
      </c>
      <c r="J10" s="70">
        <f>J8+J9</f>
        <v>13792</v>
      </c>
    </row>
  </sheetData>
  <mergeCells count="2">
    <mergeCell ref="H5:J5"/>
    <mergeCell ref="A6:G6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  <headerFooter>
    <oddHeader xml:space="preserve">&amp;RTervezet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30"/>
  <sheetViews>
    <sheetView view="pageBreakPreview" zoomScale="60" zoomScaleNormal="100" workbookViewId="0">
      <selection activeCell="B7" sqref="B7"/>
    </sheetView>
  </sheetViews>
  <sheetFormatPr defaultRowHeight="15"/>
  <cols>
    <col min="1" max="1" width="8.140625" customWidth="1"/>
    <col min="2" max="2" width="82" customWidth="1"/>
    <col min="3" max="3" width="19.140625" customWidth="1"/>
    <col min="4" max="4" width="12.42578125" customWidth="1"/>
    <col min="5" max="5" width="19.140625" customWidth="1"/>
    <col min="257" max="257" width="8.140625" customWidth="1"/>
    <col min="258" max="258" width="82" customWidth="1"/>
    <col min="259" max="261" width="19.140625" customWidth="1"/>
    <col min="513" max="513" width="8.140625" customWidth="1"/>
    <col min="514" max="514" width="82" customWidth="1"/>
    <col min="515" max="517" width="19.140625" customWidth="1"/>
    <col min="769" max="769" width="8.140625" customWidth="1"/>
    <col min="770" max="770" width="82" customWidth="1"/>
    <col min="771" max="773" width="19.140625" customWidth="1"/>
    <col min="1025" max="1025" width="8.140625" customWidth="1"/>
    <col min="1026" max="1026" width="82" customWidth="1"/>
    <col min="1027" max="1029" width="19.140625" customWidth="1"/>
    <col min="1281" max="1281" width="8.140625" customWidth="1"/>
    <col min="1282" max="1282" width="82" customWidth="1"/>
    <col min="1283" max="1285" width="19.140625" customWidth="1"/>
    <col min="1537" max="1537" width="8.140625" customWidth="1"/>
    <col min="1538" max="1538" width="82" customWidth="1"/>
    <col min="1539" max="1541" width="19.140625" customWidth="1"/>
    <col min="1793" max="1793" width="8.140625" customWidth="1"/>
    <col min="1794" max="1794" width="82" customWidth="1"/>
    <col min="1795" max="1797" width="19.140625" customWidth="1"/>
    <col min="2049" max="2049" width="8.140625" customWidth="1"/>
    <col min="2050" max="2050" width="82" customWidth="1"/>
    <col min="2051" max="2053" width="19.140625" customWidth="1"/>
    <col min="2305" max="2305" width="8.140625" customWidth="1"/>
    <col min="2306" max="2306" width="82" customWidth="1"/>
    <col min="2307" max="2309" width="19.140625" customWidth="1"/>
    <col min="2561" max="2561" width="8.140625" customWidth="1"/>
    <col min="2562" max="2562" width="82" customWidth="1"/>
    <col min="2563" max="2565" width="19.140625" customWidth="1"/>
    <col min="2817" max="2817" width="8.140625" customWidth="1"/>
    <col min="2818" max="2818" width="82" customWidth="1"/>
    <col min="2819" max="2821" width="19.140625" customWidth="1"/>
    <col min="3073" max="3073" width="8.140625" customWidth="1"/>
    <col min="3074" max="3074" width="82" customWidth="1"/>
    <col min="3075" max="3077" width="19.140625" customWidth="1"/>
    <col min="3329" max="3329" width="8.140625" customWidth="1"/>
    <col min="3330" max="3330" width="82" customWidth="1"/>
    <col min="3331" max="3333" width="19.140625" customWidth="1"/>
    <col min="3585" max="3585" width="8.140625" customWidth="1"/>
    <col min="3586" max="3586" width="82" customWidth="1"/>
    <col min="3587" max="3589" width="19.140625" customWidth="1"/>
    <col min="3841" max="3841" width="8.140625" customWidth="1"/>
    <col min="3842" max="3842" width="82" customWidth="1"/>
    <col min="3843" max="3845" width="19.140625" customWidth="1"/>
    <col min="4097" max="4097" width="8.140625" customWidth="1"/>
    <col min="4098" max="4098" width="82" customWidth="1"/>
    <col min="4099" max="4101" width="19.140625" customWidth="1"/>
    <col min="4353" max="4353" width="8.140625" customWidth="1"/>
    <col min="4354" max="4354" width="82" customWidth="1"/>
    <col min="4355" max="4357" width="19.140625" customWidth="1"/>
    <col min="4609" max="4609" width="8.140625" customWidth="1"/>
    <col min="4610" max="4610" width="82" customWidth="1"/>
    <col min="4611" max="4613" width="19.140625" customWidth="1"/>
    <col min="4865" max="4865" width="8.140625" customWidth="1"/>
    <col min="4866" max="4866" width="82" customWidth="1"/>
    <col min="4867" max="4869" width="19.140625" customWidth="1"/>
    <col min="5121" max="5121" width="8.140625" customWidth="1"/>
    <col min="5122" max="5122" width="82" customWidth="1"/>
    <col min="5123" max="5125" width="19.140625" customWidth="1"/>
    <col min="5377" max="5377" width="8.140625" customWidth="1"/>
    <col min="5378" max="5378" width="82" customWidth="1"/>
    <col min="5379" max="5381" width="19.140625" customWidth="1"/>
    <col min="5633" max="5633" width="8.140625" customWidth="1"/>
    <col min="5634" max="5634" width="82" customWidth="1"/>
    <col min="5635" max="5637" width="19.140625" customWidth="1"/>
    <col min="5889" max="5889" width="8.140625" customWidth="1"/>
    <col min="5890" max="5890" width="82" customWidth="1"/>
    <col min="5891" max="5893" width="19.140625" customWidth="1"/>
    <col min="6145" max="6145" width="8.140625" customWidth="1"/>
    <col min="6146" max="6146" width="82" customWidth="1"/>
    <col min="6147" max="6149" width="19.140625" customWidth="1"/>
    <col min="6401" max="6401" width="8.140625" customWidth="1"/>
    <col min="6402" max="6402" width="82" customWidth="1"/>
    <col min="6403" max="6405" width="19.140625" customWidth="1"/>
    <col min="6657" max="6657" width="8.140625" customWidth="1"/>
    <col min="6658" max="6658" width="82" customWidth="1"/>
    <col min="6659" max="6661" width="19.140625" customWidth="1"/>
    <col min="6913" max="6913" width="8.140625" customWidth="1"/>
    <col min="6914" max="6914" width="82" customWidth="1"/>
    <col min="6915" max="6917" width="19.140625" customWidth="1"/>
    <col min="7169" max="7169" width="8.140625" customWidth="1"/>
    <col min="7170" max="7170" width="82" customWidth="1"/>
    <col min="7171" max="7173" width="19.140625" customWidth="1"/>
    <col min="7425" max="7425" width="8.140625" customWidth="1"/>
    <col min="7426" max="7426" width="82" customWidth="1"/>
    <col min="7427" max="7429" width="19.140625" customWidth="1"/>
    <col min="7681" max="7681" width="8.140625" customWidth="1"/>
    <col min="7682" max="7682" width="82" customWidth="1"/>
    <col min="7683" max="7685" width="19.140625" customWidth="1"/>
    <col min="7937" max="7937" width="8.140625" customWidth="1"/>
    <col min="7938" max="7938" width="82" customWidth="1"/>
    <col min="7939" max="7941" width="19.140625" customWidth="1"/>
    <col min="8193" max="8193" width="8.140625" customWidth="1"/>
    <col min="8194" max="8194" width="82" customWidth="1"/>
    <col min="8195" max="8197" width="19.140625" customWidth="1"/>
    <col min="8449" max="8449" width="8.140625" customWidth="1"/>
    <col min="8450" max="8450" width="82" customWidth="1"/>
    <col min="8451" max="8453" width="19.140625" customWidth="1"/>
    <col min="8705" max="8705" width="8.140625" customWidth="1"/>
    <col min="8706" max="8706" width="82" customWidth="1"/>
    <col min="8707" max="8709" width="19.140625" customWidth="1"/>
    <col min="8961" max="8961" width="8.140625" customWidth="1"/>
    <col min="8962" max="8962" width="82" customWidth="1"/>
    <col min="8963" max="8965" width="19.140625" customWidth="1"/>
    <col min="9217" max="9217" width="8.140625" customWidth="1"/>
    <col min="9218" max="9218" width="82" customWidth="1"/>
    <col min="9219" max="9221" width="19.140625" customWidth="1"/>
    <col min="9473" max="9473" width="8.140625" customWidth="1"/>
    <col min="9474" max="9474" width="82" customWidth="1"/>
    <col min="9475" max="9477" width="19.140625" customWidth="1"/>
    <col min="9729" max="9729" width="8.140625" customWidth="1"/>
    <col min="9730" max="9730" width="82" customWidth="1"/>
    <col min="9731" max="9733" width="19.140625" customWidth="1"/>
    <col min="9985" max="9985" width="8.140625" customWidth="1"/>
    <col min="9986" max="9986" width="82" customWidth="1"/>
    <col min="9987" max="9989" width="19.140625" customWidth="1"/>
    <col min="10241" max="10241" width="8.140625" customWidth="1"/>
    <col min="10242" max="10242" width="82" customWidth="1"/>
    <col min="10243" max="10245" width="19.140625" customWidth="1"/>
    <col min="10497" max="10497" width="8.140625" customWidth="1"/>
    <col min="10498" max="10498" width="82" customWidth="1"/>
    <col min="10499" max="10501" width="19.140625" customWidth="1"/>
    <col min="10753" max="10753" width="8.140625" customWidth="1"/>
    <col min="10754" max="10754" width="82" customWidth="1"/>
    <col min="10755" max="10757" width="19.140625" customWidth="1"/>
    <col min="11009" max="11009" width="8.140625" customWidth="1"/>
    <col min="11010" max="11010" width="82" customWidth="1"/>
    <col min="11011" max="11013" width="19.140625" customWidth="1"/>
    <col min="11265" max="11265" width="8.140625" customWidth="1"/>
    <col min="11266" max="11266" width="82" customWidth="1"/>
    <col min="11267" max="11269" width="19.140625" customWidth="1"/>
    <col min="11521" max="11521" width="8.140625" customWidth="1"/>
    <col min="11522" max="11522" width="82" customWidth="1"/>
    <col min="11523" max="11525" width="19.140625" customWidth="1"/>
    <col min="11777" max="11777" width="8.140625" customWidth="1"/>
    <col min="11778" max="11778" width="82" customWidth="1"/>
    <col min="11779" max="11781" width="19.140625" customWidth="1"/>
    <col min="12033" max="12033" width="8.140625" customWidth="1"/>
    <col min="12034" max="12034" width="82" customWidth="1"/>
    <col min="12035" max="12037" width="19.140625" customWidth="1"/>
    <col min="12289" max="12289" width="8.140625" customWidth="1"/>
    <col min="12290" max="12290" width="82" customWidth="1"/>
    <col min="12291" max="12293" width="19.140625" customWidth="1"/>
    <col min="12545" max="12545" width="8.140625" customWidth="1"/>
    <col min="12546" max="12546" width="82" customWidth="1"/>
    <col min="12547" max="12549" width="19.140625" customWidth="1"/>
    <col min="12801" max="12801" width="8.140625" customWidth="1"/>
    <col min="12802" max="12802" width="82" customWidth="1"/>
    <col min="12803" max="12805" width="19.140625" customWidth="1"/>
    <col min="13057" max="13057" width="8.140625" customWidth="1"/>
    <col min="13058" max="13058" width="82" customWidth="1"/>
    <col min="13059" max="13061" width="19.140625" customWidth="1"/>
    <col min="13313" max="13313" width="8.140625" customWidth="1"/>
    <col min="13314" max="13314" width="82" customWidth="1"/>
    <col min="13315" max="13317" width="19.140625" customWidth="1"/>
    <col min="13569" max="13569" width="8.140625" customWidth="1"/>
    <col min="13570" max="13570" width="82" customWidth="1"/>
    <col min="13571" max="13573" width="19.140625" customWidth="1"/>
    <col min="13825" max="13825" width="8.140625" customWidth="1"/>
    <col min="13826" max="13826" width="82" customWidth="1"/>
    <col min="13827" max="13829" width="19.140625" customWidth="1"/>
    <col min="14081" max="14081" width="8.140625" customWidth="1"/>
    <col min="14082" max="14082" width="82" customWidth="1"/>
    <col min="14083" max="14085" width="19.140625" customWidth="1"/>
    <col min="14337" max="14337" width="8.140625" customWidth="1"/>
    <col min="14338" max="14338" width="82" customWidth="1"/>
    <col min="14339" max="14341" width="19.140625" customWidth="1"/>
    <col min="14593" max="14593" width="8.140625" customWidth="1"/>
    <col min="14594" max="14594" width="82" customWidth="1"/>
    <col min="14595" max="14597" width="19.140625" customWidth="1"/>
    <col min="14849" max="14849" width="8.140625" customWidth="1"/>
    <col min="14850" max="14850" width="82" customWidth="1"/>
    <col min="14851" max="14853" width="19.140625" customWidth="1"/>
    <col min="15105" max="15105" width="8.140625" customWidth="1"/>
    <col min="15106" max="15106" width="82" customWidth="1"/>
    <col min="15107" max="15109" width="19.140625" customWidth="1"/>
    <col min="15361" max="15361" width="8.140625" customWidth="1"/>
    <col min="15362" max="15362" width="82" customWidth="1"/>
    <col min="15363" max="15365" width="19.140625" customWidth="1"/>
    <col min="15617" max="15617" width="8.140625" customWidth="1"/>
    <col min="15618" max="15618" width="82" customWidth="1"/>
    <col min="15619" max="15621" width="19.140625" customWidth="1"/>
    <col min="15873" max="15873" width="8.140625" customWidth="1"/>
    <col min="15874" max="15874" width="82" customWidth="1"/>
    <col min="15875" max="15877" width="19.140625" customWidth="1"/>
    <col min="16129" max="16129" width="8.140625" customWidth="1"/>
    <col min="16130" max="16130" width="82" customWidth="1"/>
    <col min="16131" max="16133" width="19.140625" customWidth="1"/>
  </cols>
  <sheetData>
    <row r="1" spans="1:5">
      <c r="A1" s="121"/>
      <c r="B1" s="121"/>
      <c r="C1" s="122" t="s">
        <v>308</v>
      </c>
      <c r="D1" s="121"/>
      <c r="E1" s="121"/>
    </row>
    <row r="2" spans="1:5">
      <c r="A2" s="121"/>
      <c r="B2" s="121"/>
      <c r="C2" s="121"/>
      <c r="D2" s="121"/>
      <c r="E2" s="121"/>
    </row>
    <row r="3" spans="1:5">
      <c r="A3" s="181" t="s">
        <v>348</v>
      </c>
      <c r="B3" s="182"/>
      <c r="C3" s="182"/>
      <c r="D3" s="182"/>
      <c r="E3" s="182"/>
    </row>
    <row r="4" spans="1:5">
      <c r="A4" s="121"/>
      <c r="B4" s="121"/>
      <c r="C4" s="121"/>
      <c r="D4" s="183" t="s">
        <v>2</v>
      </c>
      <c r="E4" s="183"/>
    </row>
    <row r="5" spans="1:5" ht="30">
      <c r="A5" s="123" t="s">
        <v>259</v>
      </c>
      <c r="B5" s="123" t="s">
        <v>260</v>
      </c>
      <c r="C5" s="123" t="s">
        <v>316</v>
      </c>
      <c r="D5" s="123" t="s">
        <v>317</v>
      </c>
      <c r="E5" s="123" t="s">
        <v>318</v>
      </c>
    </row>
    <row r="6" spans="1:5">
      <c r="A6" s="120">
        <v>1</v>
      </c>
      <c r="B6" s="120">
        <v>2</v>
      </c>
      <c r="C6" s="120">
        <v>3</v>
      </c>
      <c r="D6" s="120">
        <v>4</v>
      </c>
      <c r="E6" s="120">
        <v>5</v>
      </c>
    </row>
    <row r="7" spans="1:5">
      <c r="A7" s="90" t="s">
        <v>272</v>
      </c>
      <c r="B7" s="91" t="s">
        <v>319</v>
      </c>
      <c r="C7" s="92">
        <v>338227</v>
      </c>
      <c r="D7" s="92">
        <v>0</v>
      </c>
      <c r="E7" s="92">
        <v>338227</v>
      </c>
    </row>
    <row r="8" spans="1:5">
      <c r="A8" s="90" t="s">
        <v>273</v>
      </c>
      <c r="B8" s="91" t="s">
        <v>320</v>
      </c>
      <c r="C8" s="92">
        <v>748</v>
      </c>
      <c r="D8" s="92">
        <v>0</v>
      </c>
      <c r="E8" s="92">
        <v>748</v>
      </c>
    </row>
    <row r="9" spans="1:5">
      <c r="A9" s="93" t="s">
        <v>274</v>
      </c>
      <c r="B9" s="94" t="s">
        <v>321</v>
      </c>
      <c r="C9" s="95">
        <v>338975</v>
      </c>
      <c r="D9" s="95">
        <v>0</v>
      </c>
      <c r="E9" s="95">
        <v>338975</v>
      </c>
    </row>
    <row r="10" spans="1:5">
      <c r="A10" s="90" t="s">
        <v>261</v>
      </c>
      <c r="B10" s="91" t="s">
        <v>322</v>
      </c>
      <c r="C10" s="92">
        <v>31000</v>
      </c>
      <c r="D10" s="92">
        <v>0</v>
      </c>
      <c r="E10" s="92">
        <v>31000</v>
      </c>
    </row>
    <row r="11" spans="1:5">
      <c r="A11" s="93" t="s">
        <v>323</v>
      </c>
      <c r="B11" s="94" t="s">
        <v>324</v>
      </c>
      <c r="C11" s="95">
        <v>31000</v>
      </c>
      <c r="D11" s="95">
        <v>0</v>
      </c>
      <c r="E11" s="95">
        <v>31000</v>
      </c>
    </row>
    <row r="12" spans="1:5">
      <c r="A12" s="90" t="s">
        <v>262</v>
      </c>
      <c r="B12" s="91" t="s">
        <v>325</v>
      </c>
      <c r="C12" s="92">
        <v>319</v>
      </c>
      <c r="D12" s="92">
        <v>0</v>
      </c>
      <c r="E12" s="92">
        <v>319</v>
      </c>
    </row>
    <row r="13" spans="1:5">
      <c r="A13" s="90" t="s">
        <v>275</v>
      </c>
      <c r="B13" s="91" t="s">
        <v>326</v>
      </c>
      <c r="C13" s="92">
        <v>13473</v>
      </c>
      <c r="D13" s="92">
        <v>0</v>
      </c>
      <c r="E13" s="92">
        <v>13473</v>
      </c>
    </row>
    <row r="14" spans="1:5">
      <c r="A14" s="93" t="s">
        <v>276</v>
      </c>
      <c r="B14" s="94" t="s">
        <v>327</v>
      </c>
      <c r="C14" s="95">
        <v>13792</v>
      </c>
      <c r="D14" s="95">
        <v>0</v>
      </c>
      <c r="E14" s="95">
        <v>13792</v>
      </c>
    </row>
    <row r="15" spans="1:5">
      <c r="A15" s="90" t="s">
        <v>328</v>
      </c>
      <c r="B15" s="91" t="s">
        <v>329</v>
      </c>
      <c r="C15" s="92">
        <v>729</v>
      </c>
      <c r="D15" s="92">
        <v>0</v>
      </c>
      <c r="E15" s="92">
        <v>729</v>
      </c>
    </row>
    <row r="16" spans="1:5">
      <c r="A16" s="90" t="s">
        <v>277</v>
      </c>
      <c r="B16" s="91" t="s">
        <v>330</v>
      </c>
      <c r="C16" s="92">
        <v>6</v>
      </c>
      <c r="D16" s="92">
        <v>0</v>
      </c>
      <c r="E16" s="92">
        <v>6</v>
      </c>
    </row>
    <row r="17" spans="1:5">
      <c r="A17" s="90" t="s">
        <v>263</v>
      </c>
      <c r="B17" s="91" t="s">
        <v>331</v>
      </c>
      <c r="C17" s="92">
        <v>71</v>
      </c>
      <c r="D17" s="92">
        <v>0</v>
      </c>
      <c r="E17" s="92">
        <v>71</v>
      </c>
    </row>
    <row r="18" spans="1:5">
      <c r="A18" s="93" t="s">
        <v>264</v>
      </c>
      <c r="B18" s="94" t="s">
        <v>332</v>
      </c>
      <c r="C18" s="95">
        <v>806</v>
      </c>
      <c r="D18" s="95">
        <v>0</v>
      </c>
      <c r="E18" s="95">
        <v>806</v>
      </c>
    </row>
    <row r="19" spans="1:5">
      <c r="A19" s="93" t="s">
        <v>265</v>
      </c>
      <c r="B19" s="94" t="s">
        <v>333</v>
      </c>
      <c r="C19" s="95">
        <v>175</v>
      </c>
      <c r="D19" s="95">
        <v>0</v>
      </c>
      <c r="E19" s="95">
        <v>175</v>
      </c>
    </row>
    <row r="20" spans="1:5">
      <c r="A20" s="93" t="s">
        <v>266</v>
      </c>
      <c r="B20" s="94" t="s">
        <v>334</v>
      </c>
      <c r="C20" s="95">
        <v>384748</v>
      </c>
      <c r="D20" s="95">
        <v>0</v>
      </c>
      <c r="E20" s="95">
        <v>384748</v>
      </c>
    </row>
    <row r="21" spans="1:5">
      <c r="A21" s="93" t="s">
        <v>267</v>
      </c>
      <c r="B21" s="94" t="s">
        <v>335</v>
      </c>
      <c r="C21" s="95">
        <v>503749</v>
      </c>
      <c r="D21" s="95">
        <v>0</v>
      </c>
      <c r="E21" s="95">
        <v>503749</v>
      </c>
    </row>
    <row r="22" spans="1:5">
      <c r="A22" s="93" t="s">
        <v>268</v>
      </c>
      <c r="B22" s="94" t="s">
        <v>336</v>
      </c>
      <c r="C22" s="95">
        <v>-130941</v>
      </c>
      <c r="D22" s="95">
        <v>0</v>
      </c>
      <c r="E22" s="95">
        <v>-130941</v>
      </c>
    </row>
    <row r="23" spans="1:5">
      <c r="A23" s="93" t="s">
        <v>278</v>
      </c>
      <c r="B23" s="94" t="s">
        <v>39</v>
      </c>
      <c r="C23" s="95">
        <v>479</v>
      </c>
      <c r="D23" s="95">
        <v>0</v>
      </c>
      <c r="E23" s="95">
        <v>479</v>
      </c>
    </row>
    <row r="24" spans="1:5">
      <c r="A24" s="93" t="s">
        <v>337</v>
      </c>
      <c r="B24" s="94" t="s">
        <v>338</v>
      </c>
      <c r="C24" s="95">
        <v>373287</v>
      </c>
      <c r="D24" s="95">
        <v>0</v>
      </c>
      <c r="E24" s="95">
        <v>373287</v>
      </c>
    </row>
    <row r="25" spans="1:5">
      <c r="A25" s="90" t="s">
        <v>269</v>
      </c>
      <c r="B25" s="91" t="s">
        <v>339</v>
      </c>
      <c r="C25" s="92">
        <v>39</v>
      </c>
      <c r="D25" s="92">
        <v>0</v>
      </c>
      <c r="E25" s="92">
        <v>39</v>
      </c>
    </row>
    <row r="26" spans="1:5">
      <c r="A26" s="90" t="s">
        <v>340</v>
      </c>
      <c r="B26" s="91" t="s">
        <v>341</v>
      </c>
      <c r="C26" s="92">
        <v>4419</v>
      </c>
      <c r="D26" s="92">
        <v>0</v>
      </c>
      <c r="E26" s="92">
        <v>4419</v>
      </c>
    </row>
    <row r="27" spans="1:5">
      <c r="A27" s="90" t="s">
        <v>342</v>
      </c>
      <c r="B27" s="91" t="s">
        <v>343</v>
      </c>
      <c r="C27" s="92">
        <v>866</v>
      </c>
      <c r="D27" s="92">
        <v>0</v>
      </c>
      <c r="E27" s="92">
        <v>866</v>
      </c>
    </row>
    <row r="28" spans="1:5">
      <c r="A28" s="93" t="s">
        <v>270</v>
      </c>
      <c r="B28" s="94" t="s">
        <v>344</v>
      </c>
      <c r="C28" s="95">
        <v>5324</v>
      </c>
      <c r="D28" s="95">
        <v>0</v>
      </c>
      <c r="E28" s="95">
        <v>5324</v>
      </c>
    </row>
    <row r="29" spans="1:5">
      <c r="A29" s="93" t="s">
        <v>271</v>
      </c>
      <c r="B29" s="94" t="s">
        <v>345</v>
      </c>
      <c r="C29" s="95">
        <v>6137</v>
      </c>
      <c r="D29" s="95">
        <v>0</v>
      </c>
      <c r="E29" s="95">
        <v>6137</v>
      </c>
    </row>
    <row r="30" spans="1:5">
      <c r="A30" s="93" t="s">
        <v>346</v>
      </c>
      <c r="B30" s="94" t="s">
        <v>347</v>
      </c>
      <c r="C30" s="95">
        <v>384748</v>
      </c>
      <c r="D30" s="95">
        <v>0</v>
      </c>
      <c r="E30" s="95">
        <v>384748</v>
      </c>
    </row>
  </sheetData>
  <mergeCells count="2">
    <mergeCell ref="A3:E3"/>
    <mergeCell ref="D4:E4"/>
  </mergeCells>
  <pageMargins left="0.7" right="0.7" top="0.75" bottom="0.75" header="0.3" footer="0.3"/>
  <pageSetup paperSize="9" scale="6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4</vt:i4>
      </vt:variant>
    </vt:vector>
  </HeadingPairs>
  <TitlesOfParts>
    <vt:vector size="12" baseType="lpstr">
      <vt:lpstr>Zársz.rendelet</vt:lpstr>
      <vt:lpstr>1. melléklet</vt:lpstr>
      <vt:lpstr>2. melléklet</vt:lpstr>
      <vt:lpstr>3. melléklet</vt:lpstr>
      <vt:lpstr>4.melléklet</vt:lpstr>
      <vt:lpstr>5.melléklet</vt:lpstr>
      <vt:lpstr>6.melléklet</vt:lpstr>
      <vt:lpstr>7.melléklet</vt:lpstr>
      <vt:lpstr>'1. melléklet'!Nyomtatási_terület</vt:lpstr>
      <vt:lpstr>'4.melléklet'!Nyomtatási_terület</vt:lpstr>
      <vt:lpstr>'7.melléklet'!Nyomtatási_terület</vt:lpstr>
      <vt:lpstr>Zársz.rendelet!Nyomtatási_terület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2016-05-27T12:06:14Z</dcterms:modified>
</cp:coreProperties>
</file>